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DYNA\Desktop\OFFICE - DIANA, MAY,2022\WB-IMF engagements\RCF\M&amp;E\MOFP\COVID CONTRACTS\UTALII\"/>
    </mc:Choice>
  </mc:AlternateContent>
  <xr:revisionPtr revIDLastSave="0" documentId="13_ncr:1_{F186E83A-E787-4D38-B34D-D5993609401B}" xr6:coauthVersionLast="47" xr6:coauthVersionMax="47" xr10:uidLastSave="{00000000-0000-0000-0000-000000000000}"/>
  <bookViews>
    <workbookView xWindow="-110" yWindow="-110" windowWidth="19420" windowHeight="10300" xr2:uid="{00000000-000D-0000-FFFF-FFFF00000000}"/>
  </bookViews>
  <sheets>
    <sheet name="DETAILED" sheetId="1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9" i="12" l="1"/>
  <c r="G209" i="12"/>
  <c r="G207" i="12"/>
  <c r="H207" i="12"/>
  <c r="H184" i="12"/>
  <c r="G176" i="12"/>
  <c r="G168" i="12"/>
  <c r="H168" i="12"/>
  <c r="G141" i="12"/>
  <c r="H141" i="12"/>
  <c r="I140" i="12"/>
  <c r="G129" i="12"/>
  <c r="H129" i="12"/>
  <c r="H123" i="12"/>
  <c r="G116" i="12"/>
  <c r="H116" i="12"/>
  <c r="G99" i="12"/>
  <c r="H99" i="12"/>
  <c r="G37" i="12"/>
  <c r="H37" i="12"/>
  <c r="I167" i="12" l="1"/>
  <c r="I166" i="12"/>
  <c r="I165" i="12"/>
  <c r="I164" i="12"/>
  <c r="I163" i="12"/>
  <c r="I162" i="12"/>
  <c r="I161" i="12"/>
  <c r="I160" i="12"/>
  <c r="I159" i="12"/>
  <c r="I158" i="12"/>
  <c r="I157" i="12"/>
  <c r="I156" i="12"/>
  <c r="I155" i="12"/>
  <c r="I154" i="12"/>
  <c r="I153" i="12"/>
  <c r="I152" i="12"/>
  <c r="I151" i="12"/>
  <c r="I150" i="12"/>
  <c r="I149" i="12"/>
  <c r="I148" i="12"/>
  <c r="I147" i="12"/>
  <c r="I146" i="12"/>
  <c r="I168" i="12" l="1"/>
  <c r="I208" i="12"/>
  <c r="I209" i="12" s="1"/>
  <c r="I139" i="12"/>
  <c r="I138" i="12"/>
  <c r="I137" i="12"/>
  <c r="I136" i="12"/>
  <c r="I135" i="12"/>
  <c r="I134" i="12"/>
  <c r="I122" i="12"/>
  <c r="I121" i="12"/>
  <c r="I120" i="12"/>
  <c r="G120" i="12"/>
  <c r="G123" i="12" s="1"/>
  <c r="I128" i="12"/>
  <c r="I129" i="12" s="1"/>
  <c r="I115" i="12"/>
  <c r="I114" i="12"/>
  <c r="I113" i="12"/>
  <c r="I112" i="12"/>
  <c r="I111" i="12"/>
  <c r="I110" i="12"/>
  <c r="I109" i="12"/>
  <c r="I108" i="12"/>
  <c r="I107" i="12"/>
  <c r="I106" i="12"/>
  <c r="I105" i="12"/>
  <c r="I104" i="12"/>
  <c r="I103" i="12"/>
  <c r="I116" i="12" l="1"/>
  <c r="I123" i="12"/>
  <c r="G203" i="12" l="1"/>
  <c r="I202" i="12"/>
  <c r="G201" i="12"/>
  <c r="G197" i="12"/>
  <c r="G189" i="12"/>
  <c r="G184" i="12"/>
  <c r="G178" i="12"/>
  <c r="H201" i="12"/>
  <c r="H197" i="12"/>
  <c r="H194" i="12"/>
  <c r="H189" i="12"/>
  <c r="I188" i="12"/>
  <c r="I187" i="12"/>
  <c r="I185" i="12"/>
  <c r="I186" i="12"/>
  <c r="I183" i="12"/>
  <c r="I205" i="12"/>
  <c r="I206" i="12"/>
  <c r="I204" i="12"/>
  <c r="I207" i="12" s="1"/>
  <c r="I11" i="12"/>
  <c r="H181" i="12"/>
  <c r="G181" i="12"/>
  <c r="I181" i="12" s="1"/>
  <c r="G194" i="12"/>
  <c r="I193" i="12"/>
  <c r="I179" i="12"/>
  <c r="I180" i="12"/>
  <c r="I210" i="12" l="1"/>
  <c r="G210" i="12"/>
  <c r="G212" i="12" s="1"/>
  <c r="H176" i="12"/>
  <c r="H210" i="12" s="1"/>
  <c r="I176" i="12"/>
  <c r="I200" i="12"/>
  <c r="I199" i="12"/>
  <c r="I198"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41" i="12"/>
  <c r="I7" i="12"/>
  <c r="I99" i="12" l="1"/>
  <c r="I195" i="12" l="1"/>
  <c r="I196" i="12"/>
  <c r="I192" i="12"/>
  <c r="I175" i="12"/>
  <c r="I177" i="12"/>
  <c r="I190" i="12"/>
  <c r="I191" i="12"/>
  <c r="I174" i="12"/>
  <c r="I36" i="12"/>
  <c r="I35" i="12"/>
  <c r="I34" i="12"/>
  <c r="I33" i="12"/>
  <c r="I32" i="12"/>
  <c r="I31" i="12"/>
  <c r="I29" i="12"/>
  <c r="I30" i="12" s="1"/>
  <c r="I28" i="12"/>
  <c r="I27" i="12"/>
  <c r="I26" i="12"/>
  <c r="I25" i="12"/>
  <c r="I24" i="12"/>
  <c r="I23" i="12"/>
  <c r="I21" i="12"/>
  <c r="I20" i="12"/>
  <c r="I19" i="12"/>
  <c r="I17" i="12"/>
  <c r="I16" i="12"/>
  <c r="I15" i="12"/>
  <c r="I14" i="12"/>
  <c r="I13" i="12"/>
  <c r="I12" i="12"/>
  <c r="I10" i="12"/>
  <c r="I9" i="12"/>
  <c r="I8" i="12"/>
  <c r="I37" i="12" l="1"/>
  <c r="G214" i="12" l="1"/>
  <c r="I141" i="12"/>
</calcChain>
</file>

<file path=xl/sharedStrings.xml><?xml version="1.0" encoding="utf-8"?>
<sst xmlns="http://schemas.openxmlformats.org/spreadsheetml/2006/main" count="650" uniqueCount="416">
  <si>
    <t>S/N</t>
  </si>
  <si>
    <t>NAME OF AWARDED COMPANY</t>
  </si>
  <si>
    <t>PROCUREMENT METHOD</t>
  </si>
  <si>
    <t>BENEFICIARY OWNERS OF AWARDED COMPANY</t>
  </si>
  <si>
    <t>VALUE OF THE CONTRACT (in TZS)</t>
  </si>
  <si>
    <t>VALUE OF THE CONTRACT (in USD)</t>
  </si>
  <si>
    <t>Single Source</t>
  </si>
  <si>
    <t>TOTAL</t>
  </si>
  <si>
    <t xml:space="preserve">TOTAL </t>
  </si>
  <si>
    <t xml:space="preserve">PROJECT NAME AWARDED AND NATURE OF ACTIVITY </t>
  </si>
  <si>
    <t>GRAND TOTAL</t>
  </si>
  <si>
    <t>Mantrac Tanzania LTD</t>
  </si>
  <si>
    <t>Loft Mansour</t>
  </si>
  <si>
    <t>Procurement of 12dumping Truck 15 Cubic Mtrs,4low Bed Complete (Trailer and Horse) And 4water Bowser 15,000ltrs</t>
  </si>
  <si>
    <t>AL Mansour Auto, EA (Tanzania) LTD</t>
  </si>
  <si>
    <t>Mohamed Mansour</t>
  </si>
  <si>
    <t>Government Procurement Services Agency</t>
  </si>
  <si>
    <t>Government of Tanzania</t>
  </si>
  <si>
    <t>Major rehabilitation of Roads (23.5km)  Along Sitalike - Kapilula - Magogo Jct. Road, Spot Improvement Works (5km) Along Sumbawanga Jct - Magogo Jct - Mabombani Road, Rehabilitation of  (60km) And Spot Improvement Works (2km) Along Lukima Jct - Lukima Ranger Post, And Rehabilitation Works of  (20km) And Spot Improvement Works (4km) Along Chorangwa - Kawale Road.      Rehabilitation Works Along Ikuu Bridge - Kawale (20km) And Spot Improvement Works Along Kawale - Fire Light (12km)</t>
  </si>
  <si>
    <t>Ansil Tanzania LTD</t>
  </si>
  <si>
    <t>Happy Erick &amp;             Erick Mmbwambo</t>
  </si>
  <si>
    <t> Mseremala Construction LTD</t>
  </si>
  <si>
    <t xml:space="preserve">Jovin Paschal </t>
  </si>
  <si>
    <t>Uloka Engineering</t>
  </si>
  <si>
    <t>Isack Ulomi</t>
  </si>
  <si>
    <t>Proposed Construction of New Helipads at Mountain Stations, Karanga Hut (Elevation 3995m Amsl), Barafu (Elavation 4973m Asml), Horombo Hut (Elevation 3720m Amsl), Shira Ii (Elevation 3810m Amsl) And Baranco (Elevation 3976m Amsl)</t>
  </si>
  <si>
    <t>Simjo Co LTD</t>
  </si>
  <si>
    <t>Sifuni E Mashambo &amp; Msafiri Samwel &amp; Jonnes D. Kavuta</t>
  </si>
  <si>
    <t>Gravelling At from Kinyonga -Mbuga Ya Meli- To 9a Length Of 17km and 14 Kms Malumbi Drive Via No. 10,9a, To Porokanya And Rehabilitation Of Airstrip At Saadan N. Park</t>
  </si>
  <si>
    <t>Nail IT Construction LTD</t>
  </si>
  <si>
    <t>Bernadeta Joseph</t>
  </si>
  <si>
    <t>Construction Of Toilets At Airstrip</t>
  </si>
  <si>
    <t>Rasa General Traders and Transportation -Pangani</t>
  </si>
  <si>
    <t xml:space="preserve">Rashad Ally Mohamed </t>
  </si>
  <si>
    <t>Rehabililtation Of Roads In Mkomazi National Park</t>
  </si>
  <si>
    <t>Hamieri Tanzania LTD</t>
  </si>
  <si>
    <t>Hamis Ally Mwema &amp; Erick Mbwambo</t>
  </si>
  <si>
    <t>Rehabilitation Of 80kms Road Klein's Junction-Bologonja- Kuka-Makutano-Kogatende And 40kms Road Kenyangaga-Lamai Junction -Kogatende</t>
  </si>
  <si>
    <t>4 Brothers &amp; Sisters CO LTD</t>
  </si>
  <si>
    <t>Mumangi N. Mumangi</t>
  </si>
  <si>
    <t>Rehabilitation Of 70kms Road Naabi-Ndutu-Kusini And 40 Kms Road Duma Ranger Post-Vilima Rasta</t>
  </si>
  <si>
    <t>Checotec Tanzania Limited</t>
  </si>
  <si>
    <t>Ernest Kakore ,  Charles Mndeme &amp; Heriel T. Mgonja</t>
  </si>
  <si>
    <t>Rehabilitation Of 30km Road Ikoma Junction-Bilila-Mbuzi Mawe And 30km Road Dala Bridge-Mareu. And 100km Road Seronera Circuit And 50kms Road Seronera Turner Spring-Nyabogati And 60 Road Lobo-Migration Camp-Kichwa Tembo</t>
  </si>
  <si>
    <t>Mumangi Construction LTD</t>
  </si>
  <si>
    <t>Nyangureta Mumangi</t>
  </si>
  <si>
    <t>Construction Of Grumet Bridge</t>
  </si>
  <si>
    <t>Nyakire Investment Limited</t>
  </si>
  <si>
    <t>Steven Bhaganga Nyakire</t>
  </si>
  <si>
    <t>Construction Of Vic At Major General Kijuu Gate At Burigi Chato</t>
  </si>
  <si>
    <t>Dawi Investment Company Limited</t>
  </si>
  <si>
    <t>Levi T. Daudi</t>
  </si>
  <si>
    <t>Construction Of Gate Office Complex (Construction Of 4in1 And 2in1 Staff House Gate House Car Parking And Public Toilet.) Mkomazi National Park</t>
  </si>
  <si>
    <t>Elerai Constrction Company Limited </t>
  </si>
  <si>
    <t>Samwel S. Lema</t>
  </si>
  <si>
    <t>Construction Of 2 Toilets, Shades And Maintanance Of Airstrip At Kisima And  Mkomazi</t>
  </si>
  <si>
    <t>KIV Construction Company LTD</t>
  </si>
  <si>
    <t>Joseph Marumbo &amp; Johnson Mbwambo</t>
  </si>
  <si>
    <t>Rehabilitation Of 10km Trails In Gombe National Park.</t>
  </si>
  <si>
    <t>SIM Engineering Works and General Supply</t>
  </si>
  <si>
    <t>Samwel Isaya</t>
  </si>
  <si>
    <t>Maintenance Of Ligombe-Naluwale Road (55km), Mdegere -Mbalang'andu Road (45km) In Nyerere National Park:In Nyerere National Park:</t>
  </si>
  <si>
    <t>DB Shapriya</t>
  </si>
  <si>
    <t>Kishor Shapriya</t>
  </si>
  <si>
    <t>Maintenance Of Kidongo Chekundu- Machungwa Kambini Gravel Road (11km), Chemchem -Kambi Ya Barabara Gravel Road (11km), M1- Umasaini Gravel Road (6km) In Nyerere National Park:</t>
  </si>
  <si>
    <t> Seco Engineers Ltd</t>
  </si>
  <si>
    <t>Eng.  Simon Sumari</t>
  </si>
  <si>
    <t>Maintenance Of Liwale Junction Via Ndegere-Kivuko Cha Mkangira 130 Km In Nyerere National Park</t>
  </si>
  <si>
    <t>Maintenance Of Kalulu Via Mpakani-Mkuyu 100 Km In Nyerere National Park</t>
  </si>
  <si>
    <t>Maintenance Of Daraja La Magufuri - Boma Ulanga Gravel Road (38km), Boma Ulanga - Makutano Ya Mto Luhombero (42km) In Nyerere National Park:</t>
  </si>
  <si>
    <t>Construction Of Gate Office Complex (Construction Of 4in1 And 2in1 Staff House, Gate House, Car Parking And Public Toilet.) Likuyu Sekamaganga  And Msolwa In Nyerere National Park</t>
  </si>
  <si>
    <t>Maintenance Of Kibaoni - Kuro Airstrip Via Kambi Ya Nyani Road (55km) And Maintenance Of Matete - Mamire Via Ttcl Road (50.5km) In Tarangire National Park And Rehabilitation Of Kuro Air Strip</t>
  </si>
  <si>
    <t>Fraju Group Ltd</t>
  </si>
  <si>
    <t>Kastuli Madange</t>
  </si>
  <si>
    <t>Construction Of Gurusi Tourism Curcuit Road (28km), Maintenance Of Kuro Bridge-Loibor Siret Road (60km), Maintenance Of Kibao Cha Tembo - Sangaiwe - Tarangire Hill Road (41.5km), Maintenance Of Mibuyu Mingi - Maweninga Road (17km) And Maintenance Of Kuro - Chubi Via D7 Road (40km) In Tarangire National Park</t>
  </si>
  <si>
    <t>Deniko Construction Ltd</t>
  </si>
  <si>
    <t xml:space="preserve">Major Repair Of Kuro Bridge </t>
  </si>
  <si>
    <t>M And A Engineering</t>
  </si>
  <si>
    <t>Marwa Gordon Naisurya</t>
  </si>
  <si>
    <t>Rehabilitation Of Likuyusekamaganga Airstrip 1.5km And Boma Ulanga Airstrip 1.5 Kms Nyererere National Park</t>
  </si>
  <si>
    <t>Supply Of Three Units Standby Generators For Gate Office And Staff Houses At Likuyu Sekamaganga, Msolwa And Mkomazi Gate</t>
  </si>
  <si>
    <t>Mantrac Tanzania Ltd</t>
  </si>
  <si>
    <t>Allan Philemon Olotu,Neema Allen Olotu, Sajidu Lugumano</t>
  </si>
  <si>
    <t>TANAPA</t>
  </si>
  <si>
    <t>TFS</t>
  </si>
  <si>
    <t>REHABILITATION OF ACCESS ROAD AND NATURE TRAILS IN PUGU/KAZIMZUMBWI NATURE FOREST RESERVE</t>
  </si>
  <si>
    <t>DR. ALBERT EUSTAD KATAGIRA</t>
  </si>
  <si>
    <t>REHABILITATION OF ACCESS ROAD AND NATURE TRAILS IN MAGAMBA NATURE FOREST RESERVE</t>
  </si>
  <si>
    <t>WILSON SEKAYAN</t>
  </si>
  <si>
    <t>REHABILITATION OF ACCESS ROAD AND NATURE TRAILS IN MOUNT RUNGWE NATURE FOREST RESERVE</t>
  </si>
  <si>
    <t>HENRY HURBERT SHAO</t>
  </si>
  <si>
    <t>REHABILITATION OF ACCESS ROAD AND NATURE TRAILS IN AMANI NATURE FOREST RESERVE</t>
  </si>
  <si>
    <t>PHILIP SAROTA</t>
  </si>
  <si>
    <t>REHABILITATION OF ACCESS ROAD AND NATURE TRAILS IN KALAMBO FALLS NATURE FOREST RESERVE</t>
  </si>
  <si>
    <t>DICKSON EDWARD</t>
  </si>
  <si>
    <t>REHABILITATION OF ACCESS ROAD AND NATURE TRAILS IN MATOGORO NATURE FOREST RESERVE</t>
  </si>
  <si>
    <t>JAMES JOSEPH MBEYA</t>
  </si>
  <si>
    <t>REHABILITATION OF ACCESS ROAD AND NATURE TRAILS IN MOUNT HANANG NATURE FOREST RESERVE</t>
  </si>
  <si>
    <t>RIZIKI HASAN MALLYA</t>
  </si>
  <si>
    <t>REHABILITATION OF ACCESS ROAD IN ULUGULU NATURE FOREST RESERVE</t>
  </si>
  <si>
    <t>JOSEPH NGEREJA MCHUGA</t>
  </si>
  <si>
    <t>REHABILITATION OF ACCESS ROAD AND NATURE TRAILS IN ESSIMINGOR NATURE FOREST RESERVE</t>
  </si>
  <si>
    <t>ISACK JOSEPH</t>
  </si>
  <si>
    <t>REHABILITATION OF ACCESS ROAD AND NATURE TRAILS IN CHOME NATURE FOREST RESERVE</t>
  </si>
  <si>
    <t>JOSEPH MAKONGORO MAKUMBO</t>
  </si>
  <si>
    <t>REHABILITATION OF ACCESS ROAD AND NATURE TRAILS IN NILO NATURAL FOREST RESERVE</t>
  </si>
  <si>
    <t>DAUD ABSALOM MWAKELEDZI</t>
  </si>
  <si>
    <t>PROPOSED DESIGN AND CONSTRUCTION OF ENTRY GATES IN MATOGORO, MOUNT HANANG, PUGU KAZIMZUMBWI, AMANI AND NILO NATURE FOREST RESERVES</t>
  </si>
  <si>
    <t>GOVERNMENT OF TANZANIA</t>
  </si>
  <si>
    <t>THE AGREEMENT FOR CONSULTANCY SERVICES FOR DESIGN AND SUPERVISION FOR MAINTANANCE OF ROADS AND NATURE TRAILS</t>
  </si>
  <si>
    <t>JAMTA CONSTRUCTION INVESTMENT P.O.BOX 71262 DAR ES SALAM </t>
  </si>
  <si>
    <t>Baraka Builders Limited P. O. Box 12693ARUSHA</t>
  </si>
  <si>
    <t>H S S ENGINEERING LIMITED P.O.BOX 702 MBEYA</t>
  </si>
  <si>
    <t>Yesaca Civil and  Building Works Company Ltd Box 105398 DSM</t>
  </si>
  <si>
    <t>P.A General Traders Company Limited P.o.box 114 SONGEA</t>
  </si>
  <si>
    <t>TANZANIA RURAL AND URBAN ROADS AGENCY, P. O. BOX 11042 DODOMA</t>
  </si>
  <si>
    <t>MCB COMPANY LIMITED OF MBEYA UNIVERSITY OF SCIENCE AND TECHNOLOGY P.O.BOX 131 MBEYA</t>
  </si>
  <si>
    <t>KIV COMPANY LIMITED. P.O.BOX. 1831 MOSHI.</t>
  </si>
  <si>
    <t>Matasya Construction Co ltd P.o Box 14531 ARUSHA.</t>
  </si>
  <si>
    <t>Jonenac Construction Limited P. O. Box 32583 DAR ES SALAAM</t>
  </si>
  <si>
    <t>Cotech Developers Ltd P. O. Box  71025 DSM</t>
  </si>
  <si>
    <t>M/S BR &amp; Associates Contractors Ltd P. O. Box 176 SONGEA</t>
  </si>
  <si>
    <t>SINGLE SOURCE</t>
  </si>
  <si>
    <t xml:space="preserve">Single Source </t>
  </si>
  <si>
    <t>NCT</t>
  </si>
  <si>
    <t>VALUE OF THE CONTRACT (TZS)</t>
  </si>
  <si>
    <t>VALUE OF THE CONTRACT (USD)</t>
  </si>
  <si>
    <t>NCAA</t>
  </si>
  <si>
    <t>TTB</t>
  </si>
  <si>
    <t xml:space="preserve">MOBILE LIMITED P.O.BOX 71137 DAR ES SALAAM </t>
  </si>
  <si>
    <t>Rehabilitation of the main road   from Golini to Seneto Junction (50 km) and access road to Olduvai Museums (5 Km)</t>
  </si>
  <si>
    <t xml:space="preserve"> M/s J.P. TRADERS LTD                                                                                                                                      UBUNGO EXTERNAL, PLOT NO KND/MBB 016/271,        P. O. BOX 76007, Dar Es Salaam</t>
  </si>
  <si>
    <t>MALAKI MBANYA</t>
  </si>
  <si>
    <t>Rehabilitate of the   Olduvai to Nasera rock road   25 km</t>
  </si>
  <si>
    <t>M/s Deniko Construction Limited      P.O. Box 14819, Arusha</t>
  </si>
  <si>
    <t>ALLEN OLOTU</t>
  </si>
  <si>
    <t>LOT  1: Supply of One (1) Unit Road Equipment Wheel Excavator Machine</t>
  </si>
  <si>
    <t>M/s Mantrac Tanzania Limited       P.O Box 9262     Dar Es Salaam</t>
  </si>
  <si>
    <t>ASA MWAIPOPO</t>
  </si>
  <si>
    <t xml:space="preserve">LOT  2: Supply of One (1) Unit Road equipment 15Tons CAT Vibration Roller/Compactor </t>
  </si>
  <si>
    <t>M/s Mantrac Tanzania Limited       P.O Box 9262    Dar Es Salaam</t>
  </si>
  <si>
    <t>LOT  3:  Supply of One (1) Unit Road equipment motor grader 140K</t>
  </si>
  <si>
    <t>M/s Mantrac Tanzania Limited       P.O Box 9262   Dar Es Salaam</t>
  </si>
  <si>
    <t>LOT  1: Supply of Four (4) Unit Dumps Truck 15 M³</t>
  </si>
  <si>
    <t>M/s Scania Tanzania Limited       P.O Box 9324   Dar Es Salaam</t>
  </si>
  <si>
    <t>JOHANNA LIND</t>
  </si>
  <si>
    <t>LOT  2: Supply of One (1) Unit Water Bowser 18,000 Littre</t>
  </si>
  <si>
    <t>M/s Scania Tanzania Limited       P.O Box 9324 Dar Es Salaam</t>
  </si>
  <si>
    <t>Supply of Two (2) Unit Toyota Landcruiser Single Cabin Pickup</t>
  </si>
  <si>
    <t>M/s Government Procurement and Services Agency (GPSA) P.O Box 9150 Dar Es Salaam</t>
  </si>
  <si>
    <t>MNRT</t>
  </si>
  <si>
    <t>Provision of Consultancy Service for Conducting the 2021 Domestic and Outbound Tourism Survey (DOTS-2021) and Measuring the Contribution of Tourism sector to the National Economy using Tourism Satellite Account (TSA).</t>
  </si>
  <si>
    <t>M/S. The Open University Consultancy Bureau, (OCB)</t>
  </si>
  <si>
    <t>Single Source Method</t>
  </si>
  <si>
    <t>Open University Consultancy Bureau (OCB)</t>
  </si>
  <si>
    <t>NMT</t>
  </si>
  <si>
    <t>PROJECT NAME AWARDED</t>
  </si>
  <si>
    <t>Toyota (T) Limited</t>
  </si>
  <si>
    <t xml:space="preserve">HBT Engineering Company Limited </t>
  </si>
  <si>
    <t>Senefam Construction Co.LTD</t>
  </si>
  <si>
    <t>M/S Deeliur Group of Arusha</t>
  </si>
  <si>
    <t>Lorenzo Academy Taxidermists</t>
  </si>
  <si>
    <t>BCI Holdings (T) Ltd</t>
  </si>
  <si>
    <t>Cybertz Civil Co.Ltd</t>
  </si>
  <si>
    <t>Royal Mark Suppliers
 Co. Ltd</t>
  </si>
  <si>
    <t>Miracle Squad Co. Ltd</t>
  </si>
  <si>
    <t>STECO Investment
 Ltd</t>
  </si>
  <si>
    <t>Ayubu Quality Furniture Mart</t>
  </si>
  <si>
    <t>M/S Kitaji Timber Yard</t>
  </si>
  <si>
    <t>Lindi Auto Parts and
 General Supplies</t>
  </si>
  <si>
    <t>M/S Live Trading Centre</t>
  </si>
  <si>
    <t>Jupe Youth Group</t>
  </si>
  <si>
    <t>M/S Mbasa General Supply</t>
  </si>
  <si>
    <t>Jacks General
 Supply Ltd</t>
  </si>
  <si>
    <t>Shaaban Chibwana Chitembeya of Mtwara</t>
  </si>
  <si>
    <t>TERA Technologies and
 Engineering Ltd</t>
  </si>
  <si>
    <t>Freedom Incredible
 Connection Ltd.</t>
  </si>
  <si>
    <t>Archtect. Albert Abel</t>
  </si>
  <si>
    <t>Competitive Quatation</t>
  </si>
  <si>
    <t>Individual Consultancy</t>
  </si>
  <si>
    <t>Karimjee Jivanjee Group
P O BOX 9060
DAR ES SALAAM</t>
  </si>
  <si>
    <t>Engineer Isaya A. Hindi
P O BOX 40274
DAR ES SALAAM</t>
  </si>
  <si>
    <t>Nelson Livingstone Kweka
P O BOX 13585
ARUSHA</t>
  </si>
  <si>
    <t>Victoria Asanterabi Mengi
P O BOX 13272
ARUSHA</t>
  </si>
  <si>
    <t>Barthazary Mchomvu
P O BOX 11048
ARUSHA</t>
  </si>
  <si>
    <t>Novatus Joachim Simba &amp;
 Victoria Mabwala
P O BOX 35483
DAR ES SALAAM</t>
  </si>
  <si>
    <t>Deonidace Alistides
P O BOX 55021
DAR ES SALAAM</t>
  </si>
  <si>
    <t>Johnson Kapira
P O BOX 70157
DAR ES SALAAM</t>
  </si>
  <si>
    <t>Haji Mahoka
P O BOX 587
SONGEA</t>
  </si>
  <si>
    <t>Mathew John Msingwa
P O BOX 301
DAR ES SALAAM</t>
  </si>
  <si>
    <t>Ayubu Cornel Medah
P O BOX 194
ARUSHA</t>
  </si>
  <si>
    <t>Fauratus Byabachwezi
P O BOX 491
MUSOMA</t>
  </si>
  <si>
    <t>Akida Mathayo
P O BOX 43
LINDI</t>
  </si>
  <si>
    <t>Hamis Livembe
P O BOX 39
LINDI</t>
  </si>
  <si>
    <t>Abdallah Abasi Pegwa
P O BOX 490
LINDI</t>
  </si>
  <si>
    <t>Ibrahim R. Mnandala
P O BOX 15622
DAR ES SALAAM</t>
  </si>
  <si>
    <t>Michael Isack
P O BOX 977
MTWARA</t>
  </si>
  <si>
    <t>Shaban Chibwana Chitembeya
P O BOX 
MTWARA</t>
  </si>
  <si>
    <t>Daudi Charles
P O BOX 31257
DAR ES SALAAM</t>
  </si>
  <si>
    <t>Muhammad Draza Panjwani
P O BOX 20091
DAR ES SALAAM</t>
  </si>
  <si>
    <t>Archtect. Albert Abel
P O BOX 35946
DAR ES SALAAM</t>
  </si>
  <si>
    <t>Consultancy Services for Design and Supervision of Construction of Information Centres, Panels and Restoration of Ruins at Sites and Monuments under TCRP Projects (Consultancy Services at Kua
 Mafia, Mbuamaji and Kimbiji, Lindi Township, Tendaguru and Mikindani Historical Town)</t>
  </si>
  <si>
    <t>Exhibition Van -DSM; Purchase and Design of Exhibition Van -(Building and Designing 
of Exhibition Van)</t>
  </si>
  <si>
    <t>CAWM - MWEKA</t>
  </si>
  <si>
    <t>Kutoa mafunzo ya jinsi ya kukabiliana na athari za UVIKO-19 kwa watoa huduma za utalii 1060 nchini.</t>
  </si>
  <si>
    <t>M/S AIO BUSINESS LIMITED</t>
  </si>
  <si>
    <t>M/S TECHMASTER SOLUTION BOX 76478 DSM</t>
  </si>
  <si>
    <t>PROVISION OF NON-CONSULTANCY SERVICES FOR PROVIDING, INSTALL AND MANAGING DIGITAL COMMAND CENTER PLATFORM</t>
  </si>
  <si>
    <t>SUPPLY OF OFFICE EQUIPMENT (CAMERA AND COMPUTERS)</t>
  </si>
  <si>
    <t>Village Museum - DSM; Construction of Traditional Houses for Three Communities basing on Map of Tanzania, Improving of Ethnography Storage and Biology Laboratory, Construction of Water Bodies (Indian Ocean &amp;Lake Victoria) and Art work for Muros - Supply of Labour)</t>
  </si>
  <si>
    <t>Village Museum - DSM; Construction of Traditional Houses for Three Communities basing on Map of Tanzania, Improving of Ethnography Storage and Biology Laboratory, Construction of Water Bodies (Indian Ocean &amp;Lake Victoria) and Art work for Muros -(Supply of Building Material)</t>
  </si>
  <si>
    <t>All Six Museum under TCRP Project; Installation of Security Camera at Mwl. Nyerere Museum and Natural History Museum, Supply of ICT Facilities to Permanent Exhibition and Sites - (Installation of Security 
Camera at Mwl. J. K Nyerere Museum and Natural History Museum)</t>
  </si>
  <si>
    <t>All Six Museum under TCRP Project; Installation of Security Camera at Mwl. Nyerere Museum and Natural History Museum, Supply of ICT Facilities to Permanent Exhibition and Sites - (Supply of ICT Facilities at
 MHOC, Village Museum, MajiMaji, Nyerere, ADM, Natural History and Sites)</t>
  </si>
  <si>
    <r>
      <rPr>
        <b/>
        <sz val="12"/>
        <color theme="1"/>
        <rFont val="Calibri"/>
        <family val="2"/>
        <scheme val="minor"/>
      </rPr>
      <t>Exhibition Van -DSM;</t>
    </r>
    <r>
      <rPr>
        <sz val="12"/>
        <color theme="1"/>
        <rFont val="Calibri"/>
        <family val="2"/>
        <scheme val="minor"/>
      </rPr>
      <t xml:space="preserve"> Purchase and Design of Exhibition Van- (Supply of Exhibition Van
 (Cabin and Chasis)</t>
    </r>
  </si>
  <si>
    <r>
      <rPr>
        <b/>
        <sz val="12"/>
        <color theme="1"/>
        <rFont val="Calibri"/>
        <family val="2"/>
        <scheme val="minor"/>
      </rPr>
      <t xml:space="preserve">Arusha Declaration -Arusha; </t>
    </r>
    <r>
      <rPr>
        <sz val="12"/>
        <color theme="1"/>
        <rFont val="Calibri"/>
        <family val="2"/>
        <scheme val="minor"/>
      </rPr>
      <t>Improvement of ADM Library and Arusha Declaration Permanent Exhibition -(Supply of Labour)</t>
    </r>
  </si>
  <si>
    <r>
      <rPr>
        <b/>
        <sz val="12"/>
        <color theme="1"/>
        <rFont val="Calibri"/>
        <family val="2"/>
        <scheme val="minor"/>
      </rPr>
      <t xml:space="preserve">Arusha Declaration -Arusha; </t>
    </r>
    <r>
      <rPr>
        <sz val="12"/>
        <color theme="1"/>
        <rFont val="Calibri"/>
        <family val="2"/>
        <scheme val="minor"/>
      </rPr>
      <t>Improvement of ADM Library and Arusha Declaration Permanent Exhibition  -(Supply of Building Material)</t>
    </r>
  </si>
  <si>
    <r>
      <rPr>
        <b/>
        <sz val="12"/>
        <color theme="1"/>
        <rFont val="Calibri"/>
        <family val="2"/>
        <scheme val="minor"/>
      </rPr>
      <t>Natural History - Arusha;</t>
    </r>
    <r>
      <rPr>
        <sz val="12"/>
        <color theme="1"/>
        <rFont val="Calibri"/>
        <family val="2"/>
        <scheme val="minor"/>
      </rPr>
      <t xml:space="preserve"> Installation of Reptile Exhibition, Completion of Tembo Exhibition, Installation of Laboratory and improvement of Biology Storage -Supply of Building Material</t>
    </r>
  </si>
  <si>
    <r>
      <rPr>
        <b/>
        <sz val="12"/>
        <color theme="1"/>
        <rFont val="Calibri"/>
        <family val="2"/>
        <scheme val="minor"/>
      </rPr>
      <t>Natural History - Arusha;</t>
    </r>
    <r>
      <rPr>
        <sz val="12"/>
        <color theme="1"/>
        <rFont val="Calibri"/>
        <family val="2"/>
        <scheme val="minor"/>
      </rPr>
      <t xml:space="preserve"> Installation of Reptile Exhibition, Completion of Tembo Exhibition, Installation of Laboratory and improvement of Biology Storage -Completion of Installation
 for Tembo Exhibition II</t>
    </r>
  </si>
  <si>
    <r>
      <rPr>
        <b/>
        <sz val="12"/>
        <color theme="1"/>
        <rFont val="Calibri"/>
        <family val="2"/>
        <scheme val="minor"/>
      </rPr>
      <t xml:space="preserve">House of Culture Museum; </t>
    </r>
    <r>
      <rPr>
        <sz val="12"/>
        <color theme="1"/>
        <rFont val="Calibri"/>
        <family val="2"/>
        <scheme val="minor"/>
      </rPr>
      <t>Installation of Biology and Ethnography permanent Exhibition, Improving Conservation Laboratory and Improvement of History Storage, Dar es Salaam -Supply of Building Material</t>
    </r>
  </si>
  <si>
    <r>
      <rPr>
        <b/>
        <sz val="12"/>
        <color theme="1"/>
        <rFont val="Calibri"/>
        <family val="2"/>
        <scheme val="minor"/>
      </rPr>
      <t xml:space="preserve">MajiMaji Museum - Songea; </t>
    </r>
    <r>
      <rPr>
        <sz val="12"/>
        <color theme="1"/>
        <rFont val="Calibri"/>
        <family val="2"/>
        <scheme val="minor"/>
      </rPr>
      <t>Construction of Public Toilets and Improvement of MajiMaji Permanent Exhibition - Supply of Labour</t>
    </r>
  </si>
  <si>
    <r>
      <rPr>
        <b/>
        <sz val="12"/>
        <color theme="1"/>
        <rFont val="Calibri"/>
        <family val="2"/>
        <scheme val="minor"/>
      </rPr>
      <t xml:space="preserve">MajiMaji Museum - Songea; </t>
    </r>
    <r>
      <rPr>
        <sz val="12"/>
        <color theme="1"/>
        <rFont val="Calibri"/>
        <family val="2"/>
        <scheme val="minor"/>
      </rPr>
      <t>Construction of Public Toilets and Improvement of MajiMaji Permanent Exhibition - Supply of Building Material</t>
    </r>
  </si>
  <si>
    <r>
      <t xml:space="preserve">Mwl. Nyerere Museum-Butiama; </t>
    </r>
    <r>
      <rPr>
        <sz val="12"/>
        <color theme="1"/>
        <rFont val="Calibri"/>
        <family val="2"/>
        <scheme val="minor"/>
      </rPr>
      <t>Construction of Zanaki community traditional houses, improvement of Mwl Nyerere exhibition and Collections Storage - Supply of Labour</t>
    </r>
  </si>
  <si>
    <r>
      <t xml:space="preserve">Mwl. Nyerere Museum-Butiama; </t>
    </r>
    <r>
      <rPr>
        <sz val="12"/>
        <color theme="1"/>
        <rFont val="Calibri"/>
        <family val="2"/>
        <scheme val="minor"/>
      </rPr>
      <t>Construction of Zanaki community traditional houses, improvement of Mwl Nyerere exhibition and Collections Storage -Supply of Building Material</t>
    </r>
  </si>
  <si>
    <r>
      <rPr>
        <b/>
        <sz val="12"/>
        <color theme="1"/>
        <rFont val="Calibri"/>
        <family val="2"/>
        <scheme val="minor"/>
      </rPr>
      <t>Tendaguru -Lindi;</t>
    </r>
    <r>
      <rPr>
        <sz val="12"/>
        <color theme="1"/>
        <rFont val="Calibri"/>
        <family val="2"/>
        <scheme val="minor"/>
      </rPr>
      <t xml:space="preserve"> Construction of Information Centre and Installation of Information Panels for Tendaguru Conservation Area - Supply of Labour</t>
    </r>
  </si>
  <si>
    <r>
      <rPr>
        <b/>
        <sz val="12"/>
        <color theme="1"/>
        <rFont val="Calibri"/>
        <family val="2"/>
        <scheme val="minor"/>
      </rPr>
      <t>Tendaguru - Lindi, Lindi township and Dinasour Statue</t>
    </r>
    <r>
      <rPr>
        <sz val="12"/>
        <color theme="1"/>
        <rFont val="Calibri"/>
        <family val="2"/>
        <scheme val="minor"/>
      </rPr>
      <t xml:space="preserve"> Construction of Information Centre and Installation of Information Panels and Dinasour Statue for Tendaguru Conservation Area - Supply of Building Material</t>
    </r>
  </si>
  <si>
    <r>
      <rPr>
        <b/>
        <sz val="12"/>
        <color theme="1"/>
        <rFont val="Calibri"/>
        <family val="2"/>
        <scheme val="minor"/>
      </rPr>
      <t>Lindi Township -Information Centre and Dinasour Statue;</t>
    </r>
    <r>
      <rPr>
        <sz val="12"/>
        <color theme="1"/>
        <rFont val="Calibri"/>
        <family val="2"/>
        <scheme val="minor"/>
      </rPr>
      <t xml:space="preserve"> Construction of Information Centre and Installation of Dinasour Statue at Lindi round about Area - Supply of Labour</t>
    </r>
  </si>
  <si>
    <r>
      <t xml:space="preserve">MbuaMaji and Kimbiji -DSM; </t>
    </r>
    <r>
      <rPr>
        <sz val="12"/>
        <color theme="1"/>
        <rFont val="Calibri"/>
        <family val="2"/>
        <scheme val="minor"/>
      </rPr>
      <t>Construction of Information Centres at Mbuamaji and 
Restoration of Ruins at Mbuamaji and Kimbiji - Supply of Building Material</t>
    </r>
  </si>
  <si>
    <r>
      <t xml:space="preserve">Mtwara - Mikindani: 
</t>
    </r>
    <r>
      <rPr>
        <sz val="12"/>
        <color theme="1"/>
        <rFont val="Calibri"/>
        <family val="2"/>
        <scheme val="minor"/>
      </rPr>
      <t>Restoration of Old Prison and Old Jetty -(Supply of Labour)</t>
    </r>
  </si>
  <si>
    <r>
      <t xml:space="preserve">Mtwara - Mikindani: 
</t>
    </r>
    <r>
      <rPr>
        <sz val="12"/>
        <color theme="1"/>
        <rFont val="Calibri"/>
        <family val="2"/>
        <scheme val="minor"/>
      </rPr>
      <t>Restoration of Old Prison and Old Jetty (Supply of Building Material)</t>
    </r>
  </si>
  <si>
    <t>GLODA CONSTRUCTION CO. LTD P.O Box 2135 TANGA,</t>
  </si>
  <si>
    <t xml:space="preserve">WIZARA YA MALIASILI NA UTALII </t>
  </si>
  <si>
    <t>QUOTATION OR NATIONAL SHOPPING</t>
  </si>
  <si>
    <t>MUGETA MUJUGU</t>
  </si>
  <si>
    <t>BONIFACE BALELE</t>
  </si>
  <si>
    <t>EMMANUEL MARTIN</t>
  </si>
  <si>
    <t>NB: COMMITMENT YA FEDHA ZISIZO KWENYE MIKATABA</t>
  </si>
  <si>
    <t>INSTITUTION/DEPARTMENT</t>
  </si>
  <si>
    <t>VALUE (TZS)</t>
  </si>
  <si>
    <t>VALUE (USD)</t>
  </si>
  <si>
    <t>NATURE OF WORK</t>
  </si>
  <si>
    <t xml:space="preserve"> VALUE OF THE CONTRACT (in USD _ 2310.33 </t>
  </si>
  <si>
    <t>Supply of Tents and Camping Equipment</t>
  </si>
  <si>
    <t>AMIRON INVESTMENTS LIMITED</t>
  </si>
  <si>
    <t>Construction of Tourism Gate, Staff House, Visitors’ Information Centre, Curio Shop, Guard House, Revenue Collection Point, Tourim Toilet and Car Parking at Swagaswaga Game Reserve</t>
  </si>
  <si>
    <t>GFG Investment</t>
  </si>
  <si>
    <t>Construction of Tourism Gate, Guard House, Revenue Collection Point and Tourism Toilet at Mkungunero Game Reserve.</t>
  </si>
  <si>
    <t>Construction Of Tourism Gate, Visitors Information Centre, Curio Shop, Guard House, Revenue Collection Point, Tourism Toilet at Kijereshi Game Reserve.</t>
  </si>
  <si>
    <t>TACHI  Enterprises Limited</t>
  </si>
  <si>
    <t>Construction of Tourism Gate, Staff House, Bore Hole, Visitor’s Information Centre, Curio Shop, Guard House, Revenue Collection Point Resting Huts and Tourism Toilet at Wami Mbiki Game Reserve.</t>
  </si>
  <si>
    <t>HITAJI COMPANY LIMITED</t>
  </si>
  <si>
    <t>Construction of Five Bandas 2 in 1 at Mpanga Kipengere Game Reserve.</t>
  </si>
  <si>
    <t>Ms Masufin General  Company Limited</t>
  </si>
  <si>
    <t>Construction of Campsite at Pande Game Reserve.</t>
  </si>
  <si>
    <t>Ms. Notra Tech Ltd</t>
  </si>
  <si>
    <t>Construction of Campsite at Mpanga Kipengere Game Reserve.</t>
  </si>
  <si>
    <t>Rehabilitation of 13Km roads networks include 35m bridge at Mpanga Kipengere Game Reserve.</t>
  </si>
  <si>
    <t>MCB Company Limited</t>
  </si>
  <si>
    <t>Rehabilitation of 37km road network at Igombe Game Reserve</t>
  </si>
  <si>
    <t>Ms. Batallion Construction Ltd</t>
  </si>
  <si>
    <t xml:space="preserve">Rehabilitation of 40km road network at Lukwika Lumesule Game Reserve </t>
  </si>
  <si>
    <t>Ms. Nabawy Contractors Ltd</t>
  </si>
  <si>
    <t>Rehabilitation of 47.5km road network at Mkungunero Game Reserve</t>
  </si>
  <si>
    <t>Ms. Leostart Engineering Company Limited</t>
  </si>
  <si>
    <t>Rehabilitations of 22km of roads networks including three (3) culverts at Kijereshi Game Reserve.</t>
  </si>
  <si>
    <t>EDOS LTD</t>
  </si>
  <si>
    <t>Provision of Labour for Rehabilitation of 200KM of Road Network at Maswa GR</t>
  </si>
  <si>
    <t>Masanja Tollar</t>
  </si>
  <si>
    <t>Hiring of Excavetor for Rehabilitation of 200 KM of Road Network at Maswa GR</t>
  </si>
  <si>
    <t>D4N COMPANY</t>
  </si>
  <si>
    <t>Hiring of Grader for Rehabilitation of 200 KM of Road Network at Maswa GR</t>
  </si>
  <si>
    <t>AHAMA INVESTMENT</t>
  </si>
  <si>
    <t>Hiring of Rollar for Rehabilitation of 200 KM of Road Network at Maswa GR</t>
  </si>
  <si>
    <t>Supply of Materials for Construction of culvets and drifts at Maswa GR</t>
  </si>
  <si>
    <t>THINK TIME INVESTMENT C0. LTD</t>
  </si>
  <si>
    <t>Rehabilitation of 20km road network including three bridge at Liparamba Game Reserve.</t>
  </si>
  <si>
    <t>Rehabilitation of 42km road network at Wami Mbiki Game Reserve.</t>
  </si>
  <si>
    <t>Ms. MAC Contractors Company Limited</t>
  </si>
  <si>
    <t>Rehabilitation of 42 Km Roads Networks at Rungwa Game Reserve.</t>
  </si>
  <si>
    <t>Gen Com Tanzania Ltd</t>
  </si>
  <si>
    <t>Procurement and Supply Testing Commission of One  Tourism Boat  at Kilwa</t>
  </si>
  <si>
    <t>SONGORO MARINE TRANSPORT LTD</t>
  </si>
  <si>
    <t xml:space="preserve"> Supply of Four (4) motor boat  at  (Kilombero,Wami mbiki, Uwanda, Lukwati Piti game reserve.</t>
  </si>
  <si>
    <t>Procurement, Supply and Testing  One (1) amphibia boat at Moyowosi Game Reserve.</t>
  </si>
  <si>
    <t xml:space="preserve"> Supply of three (3) Motor Vehicles (Suzuki Jimny)</t>
  </si>
  <si>
    <t>CFAO MOTORS (T) LTD</t>
  </si>
  <si>
    <t>Supply of two (2) Hardtop land Cruiser  for (Kijereshi and Wamimbik) and one Prado Landcruser for PME HQ.</t>
  </si>
  <si>
    <t>GPSA</t>
  </si>
  <si>
    <t>Procurement and Supply of one motor grader.</t>
  </si>
  <si>
    <t>MANTRACK (T) LIMITED</t>
  </si>
  <si>
    <t>Procurement and Supply of one lowbed truck.</t>
  </si>
  <si>
    <t>Procurement and Supply of Furnitures</t>
  </si>
  <si>
    <t>MS PAPPILON INVESTMENT</t>
  </si>
  <si>
    <t>MS FURNITURE CENTRES DSM LTD</t>
  </si>
  <si>
    <t>Procurement and Supply of one borehole drilling motor vehicle.</t>
  </si>
  <si>
    <t>PRD RIGS (T) LTD</t>
  </si>
  <si>
    <t>Rehabilitatation of one airstrip Lake Natron GCA</t>
  </si>
  <si>
    <t>CENTRAL HIGHWAY CONTRACTORS LTD</t>
  </si>
  <si>
    <t>FORCE ACCOUNT</t>
  </si>
  <si>
    <t>Hring of Excavetor, Grader, Roller amd Water Bowser woth Operator for Rehabilitation of BUTULI and Mbono Airstrip</t>
  </si>
  <si>
    <t>MS D4N COMPANY LTD</t>
  </si>
  <si>
    <t>Provision  of Labour for Construction of one Picnic site at Pande Game Reserve.</t>
  </si>
  <si>
    <t>ANTONY ARNOLD KOMU</t>
  </si>
  <si>
    <t>Supply of Building Material for Construction of One Picnicsite at Pande Game Reserve.</t>
  </si>
  <si>
    <t>KISOMBOKO BUILDERS LTD</t>
  </si>
  <si>
    <t>Provision  of Labour for Construction of Two (2) Picnic site at Lake Natron GCA</t>
  </si>
  <si>
    <t>ALPHA MANGULA</t>
  </si>
  <si>
    <t>Supply of Building Material for Construction of One Picnicsite at Lake Natron GCA.</t>
  </si>
  <si>
    <t>DEELIUR GROP</t>
  </si>
  <si>
    <t>Provision of Labour for Construction of one Picnic site at Mkungunero Game Reserve.</t>
  </si>
  <si>
    <t>JOHANESS JOSEPH NYAMASIRIRI</t>
  </si>
  <si>
    <t>Supply of Building Material for Construction of One Picnic site at Mkungunero Game Reserve.</t>
  </si>
  <si>
    <t>MUMBA GENERAL STORES CO. LTD</t>
  </si>
  <si>
    <t>Provision  of Labour for Construction of one Picnic site at Kilombero GCA</t>
  </si>
  <si>
    <t>Supply of Building Material for Construction of One Picnicsite at Kilombero GCA</t>
  </si>
  <si>
    <t>GEORGINA S MTULO</t>
  </si>
  <si>
    <t>Provision  of Labour for Construction of one Picnic site at Mpanga Kipengere Game Reserve.</t>
  </si>
  <si>
    <t>Supply of Building Material for Construction of One Picnic site at Mpanga Kipengere  Game Reserve.</t>
  </si>
  <si>
    <t>MUHEZA HARDWARE</t>
  </si>
  <si>
    <t>Provision  of Labour for Construction of one Campsite at Lukwika Lumesule Game Reserve.</t>
  </si>
  <si>
    <t>GEORGE E. MPONDA</t>
  </si>
  <si>
    <t>Supply of Building Material for Construction of One Campsite at Lukwika Lumesule Game Reserve.</t>
  </si>
  <si>
    <t>KIOZE GENERAL HARDWARE</t>
  </si>
  <si>
    <t>Provision  of Labour for Construction of one Campsite at Ruhila Zoo.</t>
  </si>
  <si>
    <t>AIDAN KOMBA</t>
  </si>
  <si>
    <t>Supply of Building Material for Construction of One Campsite at Ruhila Zoo</t>
  </si>
  <si>
    <t>ANTONY ELIAS MDINGA</t>
  </si>
  <si>
    <t>Provision  of Labour for rehabilitation of Walkway at Lake Natron GCA.</t>
  </si>
  <si>
    <t>JACOB JAMES MBORO</t>
  </si>
  <si>
    <t>Supply of Building Material for rehabilitation of Walkway at Lake Natron GCA</t>
  </si>
  <si>
    <t>Provision  of Labour for rehabilitation of Walkway at Mpanga Kipengere Game Reserve.</t>
  </si>
  <si>
    <t>STEWART SHEKALAGHE</t>
  </si>
  <si>
    <t>Supply of Building Material for rehabilitation of Walkway at Mpanga Kipengere Game Reserve</t>
  </si>
  <si>
    <t>MUHEZA HARDWER</t>
  </si>
  <si>
    <t>Provision  of Labour for rehabilitation of Six (6) Bandas at Wami Mbiki Game Reserve.</t>
  </si>
  <si>
    <t>BW. MASHAKA MASAGULA</t>
  </si>
  <si>
    <t>Supply of Building Material for Rehabilitation of Six (6) Bandas at Wami Mbiki Game Reserve</t>
  </si>
  <si>
    <t>ABINAEL TIMOTHY MGOBA</t>
  </si>
  <si>
    <t xml:space="preserve">Suppy of Building Material and Construction of One (1) Toilet at Sangaiwe          </t>
  </si>
  <si>
    <t>PERFECT NGOWI</t>
  </si>
  <si>
    <t xml:space="preserve">Supply of Building Material and Construction of One (1) Toilet at Ndarakway       </t>
  </si>
  <si>
    <t>Supply, Installation na Refunish One Containers at Sangaiwe</t>
  </si>
  <si>
    <t>Supply, Installation na Refunish one Containers at Ndarakway</t>
  </si>
  <si>
    <t>Installation of Electricity in Tourism Bandas, Campsites, gate, picnic sites at Pande and Mpanga Kipenegere GRs</t>
  </si>
  <si>
    <t>TANESCO</t>
  </si>
  <si>
    <t>TAWA</t>
  </si>
  <si>
    <t>BENEFICIARY -COMPANY</t>
  </si>
  <si>
    <t xml:space="preserve">MIKATABA YA MIRADI YA MPANGO WA MAENDELEO KWA USTAWI WA TAIFA NA MAPAMBANO DHIDI YA UVIKO - 19 </t>
  </si>
  <si>
    <t>Procurement of 4 motor Grader, 4excavator and 4 vibrator Soil Compactor</t>
  </si>
  <si>
    <t>Procurement of Motor Vehicles (3 L/Cruiser 3 doors Hardtop And 4 Double Cabin)</t>
  </si>
  <si>
    <t>Rehabilitation of Trails 6 Kms from Mweka Hut to Millenium   and 4 Kms Trails from Horombo to Last Water Point</t>
  </si>
  <si>
    <t>Rehabilitation 0f Trail 1 Km from Guard Rails from Gilmans to Uhuru Peak, 4 Kms from Lover Tower Baranco Route Wooden Bridges And 6.5 Kms from Second Cave to Kikelelwa</t>
  </si>
  <si>
    <t>Eng. Simon  Sumari; Geofrey Shuma; Calista Shuma; and Flora Sumari</t>
  </si>
  <si>
    <t>AMOUNT OF IMF SPENT ON PROJECT (TZS)</t>
  </si>
  <si>
    <t>VALUE OF THE CONTRACT (in USD 2,310.33)</t>
  </si>
  <si>
    <t>VALUE OF THE CONTRACT (in USD 2310.33)</t>
  </si>
  <si>
    <t>Consultancy Service in Supervision of Projects</t>
  </si>
  <si>
    <t>Improving MNRT Portal System to enhanceavailability of statistics data  and services</t>
  </si>
  <si>
    <t>Review and  Improvementof   electronic System (Accommodation Service in Tanzania - AserT)</t>
  </si>
  <si>
    <t xml:space="preserve"> Maintanance and  rehabilitation of 200 km of Road network at Maswa Game Reserve.</t>
  </si>
  <si>
    <t xml:space="preserve"> Rehabilitation of two (2) air strips at Maswa Game Reserve. </t>
  </si>
  <si>
    <t>Acquisition of  COVID-19 protective gears (Sanitizers, masks ) to  tourism stakeholders  from   15 Tourism Associations by June 2022</t>
  </si>
  <si>
    <t>Acquisition of six (6) Motor Vehicle; 12 desk top computers; 14 laptops; 8 printers; one scanner; and 3 Photocopy.</t>
  </si>
  <si>
    <t>To conduct the extended Royal Tour program including data collection in tourism attractions and engagement of local/international Media &amp; Influencers by June, 2022-</t>
  </si>
  <si>
    <t>To participate in 2 international tourism promotion Exhibitions and 1 event  by June, 2022</t>
  </si>
  <si>
    <t>Procurement of ICT equipment to support tourism development activities by enhancing operational performance and strengthen revenue collection</t>
  </si>
  <si>
    <t>To conduct  two days  awereness  training  to  150  tourism business operators in each region on adherence to international guidelines  and national Standards of Operating Procedures for COVID-19  in 26  regions  June by 2022</t>
  </si>
  <si>
    <t>Construction Of Rigid Pavement (0.7km) Along Kilema-Horombo Road (Upper Section) In Kilimanjaro National Park</t>
  </si>
  <si>
    <t>Kirangare Construction LTD</t>
  </si>
  <si>
    <t>Mosses Juma &amp; Aron E. Mmbwambo</t>
  </si>
  <si>
    <t>Subsistence Allowance/Medical Cost for UVIKO 19 Health Staff at Serengeti</t>
  </si>
  <si>
    <t>Project Preparation and Appraisal Costs</t>
  </si>
  <si>
    <t>Insurance cover for 12 Dumping Truck and 4 Water Bowser</t>
  </si>
  <si>
    <t>To facilitate counterpart Staff to oversee the implementation of Domestic and Outbound Tourism Survey (DOTS)  and the Contribution of Gross Domestic Products (GDP) for the year 2021</t>
  </si>
  <si>
    <t xml:space="preserve">MNRT (DT) </t>
  </si>
  <si>
    <t xml:space="preserve">MNRT (ICT) </t>
  </si>
  <si>
    <t>Electricity and water connectivity to Tendaguru Center, Lindi Town, Mbuamaji Kigamboni, Mikindani and Majimaji</t>
  </si>
  <si>
    <t>Construction  of Investment shops at Majimaji Museum</t>
  </si>
  <si>
    <t>Provision of Adendum for exhibition improvement sites and monuments and ICT facilities</t>
  </si>
  <si>
    <t>Fencing and Landscaping of Pugu Kazimzumbwi entry gate</t>
  </si>
  <si>
    <t>MNRT (RTU &amp; DPP)</t>
  </si>
  <si>
    <t>To support National College of Tourism to provide training to 150 tourism business operators for 7 days in each most affected regions (Mtwara, Ruvuma, Lindi, Iringa, Njombe, Mbeya, Mara and Mwanza) on tourism business recovery strategies by June, 2022.</t>
  </si>
  <si>
    <t>To support National College of Tourism to provide training to 28 public sector official, 14 private sector stakeholders and 8 Hotel Assessors and trainee on classification and grading of accommodation facilities for sixty (60) days by June, 2022.</t>
  </si>
  <si>
    <t>SUB TOTAL</t>
  </si>
  <si>
    <t>BUDGET ALLOCATED</t>
  </si>
  <si>
    <t>NEEDS TO BALANCE</t>
  </si>
  <si>
    <t>LEOPOLD MONGE KIGEZO</t>
  </si>
  <si>
    <t>PASCAL MINJA, P.O.BOX 8733 DSM</t>
  </si>
  <si>
    <t>PAUL SWEYA,</t>
  </si>
  <si>
    <t>ZENG HAIBO P.O.BOX 31823 DSM</t>
  </si>
  <si>
    <t>SULEIMAN ABAS,P.O.BOX 40690 DSM</t>
  </si>
  <si>
    <t>JOHN MALANGE, P.O.BOX 33392 DSM</t>
  </si>
  <si>
    <t>Prof. JOSEPH MSAMBICHAKA</t>
  </si>
  <si>
    <t>NAWAB ABDULRAHMAN ASHARF</t>
  </si>
  <si>
    <t>STAMBUL MRISHO,P.O.BOX 902, MOROGORO</t>
  </si>
  <si>
    <t>JOHANNES MGOSI, P.O.BOX 60270, DSM</t>
  </si>
  <si>
    <t>JOEL WAMBURA, P.O.BOX 21825, DSM</t>
  </si>
  <si>
    <t>MASANJA TOLLAR</t>
  </si>
  <si>
    <t>DEOGRATIAS NCHEYE, P.O.BOX 637, KAHAMA</t>
  </si>
  <si>
    <t>AMIR AHMED AMIR</t>
  </si>
  <si>
    <t>YUSUPH RASHID</t>
  </si>
  <si>
    <t>OBEDIE KIMARO, P.O.BOX 31895 DSM</t>
  </si>
  <si>
    <t>MZAMILO SURU, P.O.BOX 60211 DSM</t>
  </si>
  <si>
    <t>MAJOR SONGORO &amp; KHALID SONGORO, P.O.BOX 473 ILEMELA MWANZA</t>
  </si>
  <si>
    <t>FRANCOIS BOMBART</t>
  </si>
  <si>
    <t>MEDHAT ADLY</t>
  </si>
  <si>
    <t>ANITA GIMERO WAITARA</t>
  </si>
  <si>
    <t>PARANTHAMAN THIRUCHENGODU &amp; SARAVANAKUMAR PONNUSAMY</t>
  </si>
  <si>
    <t>JUMA REIZECK, P.O.BOX1562 DSM</t>
  </si>
  <si>
    <t>ANTHONY ANORLD KOMU</t>
  </si>
  <si>
    <t>ANTONY KOMU,P.O.BOX 25577 DAR ES SALAAM</t>
  </si>
  <si>
    <t>MEDRACK JACOB MHEZA</t>
  </si>
  <si>
    <t>JAMALDIN HASSAN KIOZE</t>
  </si>
  <si>
    <t>MASHAKA MASANGULA</t>
  </si>
  <si>
    <t>ABINAEL TIMOTH MGOBA</t>
  </si>
  <si>
    <t>PERFECT VENANCE NGOWI</t>
  </si>
  <si>
    <t>LPO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</si>
</sst>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27" x14ac:knownFonts="1">
    <font>
      <sz val="11"/>
      <color theme="1"/>
      <name val="Calibri"/>
      <family val="2"/>
      <scheme val="minor"/>
    </font>
    <font>
      <b/>
      <sz val="11"/>
      <color theme="1"/>
      <name val="Calibri"/>
      <family val="2"/>
      <scheme val="minor"/>
    </font>
    <font>
      <b/>
      <sz val="14"/>
      <color theme="1"/>
      <name val="Arial"/>
      <family val="2"/>
    </font>
    <font>
      <sz val="11"/>
      <color theme="1"/>
      <name val="Calibri"/>
      <family val="2"/>
      <scheme val="minor"/>
    </font>
    <font>
      <sz val="12"/>
      <color theme="1"/>
      <name val="Arial"/>
      <family val="2"/>
    </font>
    <font>
      <b/>
      <sz val="16"/>
      <color theme="1"/>
      <name val="Calibri"/>
      <family val="2"/>
      <scheme val="minor"/>
    </font>
    <font>
      <b/>
      <sz val="12"/>
      <name val="Arial"/>
      <family val="2"/>
    </font>
    <font>
      <sz val="12"/>
      <color theme="1"/>
      <name val="Calibri"/>
      <family val="2"/>
      <scheme val="minor"/>
    </font>
    <font>
      <sz val="12"/>
      <color theme="1"/>
      <name val="Tahoma"/>
      <family val="2"/>
    </font>
    <font>
      <sz val="12"/>
      <color rgb="FF000000"/>
      <name val="Calibri"/>
      <family val="2"/>
      <scheme val="minor"/>
    </font>
    <font>
      <b/>
      <sz val="12"/>
      <name val="Calibri"/>
      <family val="2"/>
      <scheme val="minor"/>
    </font>
    <font>
      <b/>
      <sz val="12"/>
      <color theme="1"/>
      <name val="Calibri"/>
      <family val="2"/>
      <scheme val="minor"/>
    </font>
    <font>
      <sz val="11"/>
      <color theme="1"/>
      <name val="Tahoma"/>
      <family val="2"/>
    </font>
    <font>
      <b/>
      <sz val="14"/>
      <color theme="1"/>
      <name val="Tahoma"/>
      <family val="2"/>
    </font>
    <font>
      <b/>
      <sz val="12"/>
      <color theme="1"/>
      <name val="Tahoma"/>
      <family val="2"/>
    </font>
    <font>
      <b/>
      <sz val="11"/>
      <color theme="1"/>
      <name val="Tahoma"/>
      <family val="2"/>
    </font>
    <font>
      <sz val="12"/>
      <name val="Calibri"/>
      <family val="2"/>
      <scheme val="minor"/>
    </font>
    <font>
      <sz val="12"/>
      <name val="Tahoma"/>
      <family val="2"/>
    </font>
    <font>
      <sz val="12"/>
      <name val="Arial"/>
      <family val="2"/>
    </font>
    <font>
      <b/>
      <sz val="12"/>
      <color theme="1"/>
      <name val="Arial"/>
      <family val="2"/>
    </font>
    <font>
      <b/>
      <sz val="12"/>
      <color rgb="FFFF0000"/>
      <name val="Tahoma"/>
      <family val="2"/>
    </font>
    <font>
      <b/>
      <sz val="14"/>
      <color rgb="FFFF0000"/>
      <name val="Arial"/>
      <family val="2"/>
    </font>
    <font>
      <b/>
      <sz val="11"/>
      <color rgb="FFFF0000"/>
      <name val="Calibri"/>
      <family val="2"/>
      <scheme val="minor"/>
    </font>
    <font>
      <b/>
      <sz val="14"/>
      <color rgb="FF0070C0"/>
      <name val="Arial"/>
      <family val="2"/>
    </font>
    <font>
      <b/>
      <sz val="12"/>
      <color rgb="FF0070C0"/>
      <name val="Arial"/>
      <family val="2"/>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style="medium">
        <color rgb="FF000000"/>
      </top>
      <bottom style="medium">
        <color indexed="64"/>
      </bottom>
      <diagonal/>
    </border>
    <border>
      <left/>
      <right/>
      <top style="medium">
        <color rgb="FF000000"/>
      </top>
      <bottom style="medium">
        <color indexed="64"/>
      </bottom>
      <diagonal/>
    </border>
    <border>
      <left/>
      <right style="thin">
        <color indexed="64"/>
      </right>
      <top style="medium">
        <color rgb="FF000000"/>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xf numFmtId="43" fontId="3" fillId="0" borderId="0" applyFont="0" applyFill="0" applyBorder="0" applyAlignment="0" applyProtection="0"/>
    <xf numFmtId="164" fontId="3" fillId="0" borderId="0" applyFont="0" applyFill="0" applyBorder="0" applyAlignment="0" applyProtection="0"/>
  </cellStyleXfs>
  <cellXfs count="175">
    <xf numFmtId="0" fontId="0" fillId="0" borderId="0" xfId="0"/>
    <xf numFmtId="0" fontId="1" fillId="0" borderId="0" xfId="0" applyFont="1"/>
    <xf numFmtId="0" fontId="0" fillId="0" borderId="5" xfId="0" applyBorder="1"/>
    <xf numFmtId="0" fontId="2" fillId="0" borderId="0" xfId="0" applyFont="1"/>
    <xf numFmtId="43" fontId="0" fillId="0" borderId="0" xfId="1" applyFont="1"/>
    <xf numFmtId="0" fontId="8" fillId="0" borderId="5" xfId="0" applyFont="1" applyBorder="1" applyAlignment="1">
      <alignment wrapText="1"/>
    </xf>
    <xf numFmtId="3" fontId="8" fillId="0" borderId="5" xfId="0" applyNumberFormat="1" applyFont="1" applyBorder="1"/>
    <xf numFmtId="0" fontId="10" fillId="4" borderId="5" xfId="0" applyFont="1" applyFill="1" applyBorder="1" applyAlignment="1">
      <alignment horizontal="center" vertical="center" wrapText="1"/>
    </xf>
    <xf numFmtId="0" fontId="7" fillId="0" borderId="5" xfId="0" applyFont="1" applyBorder="1" applyAlignment="1">
      <alignment wrapText="1"/>
    </xf>
    <xf numFmtId="0" fontId="10" fillId="0" borderId="6" xfId="0" applyFont="1" applyBorder="1" applyAlignment="1">
      <alignment vertical="center" wrapText="1"/>
    </xf>
    <xf numFmtId="0" fontId="7" fillId="3" borderId="5" xfId="0" applyFont="1" applyFill="1" applyBorder="1" applyAlignment="1">
      <alignment vertical="center" wrapText="1"/>
    </xf>
    <xf numFmtId="0" fontId="7" fillId="0" borderId="5" xfId="0" applyFont="1" applyBorder="1" applyAlignment="1">
      <alignment vertical="top" wrapText="1"/>
    </xf>
    <xf numFmtId="0" fontId="7" fillId="3" borderId="5" xfId="0" applyFont="1" applyFill="1" applyBorder="1" applyAlignment="1">
      <alignment wrapText="1"/>
    </xf>
    <xf numFmtId="0" fontId="7" fillId="0" borderId="0" xfId="0" applyFont="1"/>
    <xf numFmtId="0" fontId="11" fillId="0" borderId="0" xfId="0" applyFont="1"/>
    <xf numFmtId="4" fontId="7" fillId="0" borderId="5" xfId="0" applyNumberFormat="1" applyFont="1" applyBorder="1"/>
    <xf numFmtId="0" fontId="7" fillId="0" borderId="0" xfId="0" applyFont="1" applyAlignment="1">
      <alignment vertical="center" wrapText="1"/>
    </xf>
    <xf numFmtId="43" fontId="11" fillId="0" borderId="0" xfId="0" applyNumberFormat="1" applyFont="1"/>
    <xf numFmtId="4" fontId="11" fillId="0" borderId="0" xfId="0" applyNumberFormat="1" applyFont="1"/>
    <xf numFmtId="0" fontId="10" fillId="0" borderId="7"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11" fillId="0" borderId="10" xfId="0" applyFont="1" applyBorder="1"/>
    <xf numFmtId="43" fontId="7" fillId="0" borderId="5" xfId="1" applyFont="1" applyFill="1" applyBorder="1" applyAlignment="1"/>
    <xf numFmtId="0" fontId="7" fillId="2" borderId="5" xfId="0" applyFont="1" applyFill="1" applyBorder="1" applyAlignment="1">
      <alignment vertical="center" wrapText="1"/>
    </xf>
    <xf numFmtId="43" fontId="11" fillId="0" borderId="5" xfId="1" applyFont="1" applyBorder="1" applyAlignment="1"/>
    <xf numFmtId="0" fontId="11" fillId="0" borderId="26" xfId="0" applyFont="1" applyBorder="1"/>
    <xf numFmtId="4" fontId="11" fillId="0" borderId="19" xfId="0" applyNumberFormat="1" applyFont="1" applyBorder="1"/>
    <xf numFmtId="0" fontId="7" fillId="0" borderId="13" xfId="0" applyFont="1" applyBorder="1"/>
    <xf numFmtId="0" fontId="11" fillId="0" borderId="5" xfId="0" applyFont="1" applyBorder="1" applyAlignment="1">
      <alignment vertical="top" wrapText="1"/>
    </xf>
    <xf numFmtId="3" fontId="7" fillId="0" borderId="5" xfId="0" applyNumberFormat="1" applyFont="1" applyBorder="1"/>
    <xf numFmtId="0" fontId="0" fillId="0" borderId="5" xfId="0" applyBorder="1" applyAlignment="1">
      <alignment wrapText="1"/>
    </xf>
    <xf numFmtId="0" fontId="0" fillId="0" borderId="5" xfId="0" applyBorder="1" applyAlignment="1">
      <alignment vertical="top"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0" fillId="0" borderId="5" xfId="0" applyBorder="1" applyAlignment="1">
      <alignment vertical="center" wrapText="1"/>
    </xf>
    <xf numFmtId="0" fontId="8" fillId="0" borderId="5" xfId="0" applyFont="1" applyBorder="1" applyAlignment="1">
      <alignment horizontal="justify" vertical="top" wrapText="1"/>
    </xf>
    <xf numFmtId="3" fontId="8" fillId="0" borderId="5" xfId="0" applyNumberFormat="1" applyFont="1" applyBorder="1" applyAlignment="1">
      <alignment vertical="top" wrapText="1"/>
    </xf>
    <xf numFmtId="4" fontId="7" fillId="0" borderId="5" xfId="0" applyNumberFormat="1" applyFont="1" applyBorder="1" applyAlignment="1">
      <alignment vertical="center" wrapText="1"/>
    </xf>
    <xf numFmtId="0" fontId="7" fillId="0" borderId="5" xfId="0" applyFont="1" applyBorder="1" applyAlignment="1">
      <alignment vertical="center" wrapText="1"/>
    </xf>
    <xf numFmtId="0" fontId="11" fillId="0" borderId="5" xfId="0" applyFont="1" applyBorder="1"/>
    <xf numFmtId="0" fontId="6" fillId="4" borderId="5" xfId="0" applyFont="1" applyFill="1" applyBorder="1" applyAlignment="1">
      <alignment horizontal="center" vertical="center" wrapText="1"/>
    </xf>
    <xf numFmtId="0" fontId="8" fillId="0" borderId="5" xfId="0" applyFont="1" applyBorder="1" applyAlignment="1">
      <alignment horizontal="center"/>
    </xf>
    <xf numFmtId="0" fontId="12" fillId="0" borderId="5" xfId="0" applyFont="1" applyBorder="1"/>
    <xf numFmtId="0" fontId="13" fillId="0" borderId="5" xfId="0" applyFont="1" applyBorder="1" applyAlignment="1">
      <alignment horizontal="center"/>
    </xf>
    <xf numFmtId="43" fontId="8" fillId="0" borderId="5" xfId="1" applyFont="1" applyBorder="1" applyAlignment="1"/>
    <xf numFmtId="3" fontId="8" fillId="0" borderId="5" xfId="0" applyNumberFormat="1" applyFont="1" applyBorder="1" applyAlignment="1">
      <alignment wrapText="1"/>
    </xf>
    <xf numFmtId="4" fontId="0" fillId="0" borderId="5" xfId="0" applyNumberFormat="1" applyBorder="1" applyAlignment="1">
      <alignment vertical="center" wrapText="1"/>
    </xf>
    <xf numFmtId="4" fontId="0" fillId="0" borderId="5" xfId="0" applyNumberFormat="1" applyBorder="1" applyAlignment="1">
      <alignment vertical="center"/>
    </xf>
    <xf numFmtId="0" fontId="0" fillId="0" borderId="5" xfId="0" applyBorder="1" applyAlignment="1">
      <alignment vertical="center"/>
    </xf>
    <xf numFmtId="0" fontId="1" fillId="4" borderId="5" xfId="0" applyFont="1" applyFill="1" applyBorder="1" applyAlignment="1">
      <alignment vertical="center" wrapText="1"/>
    </xf>
    <xf numFmtId="43" fontId="7" fillId="3" borderId="5" xfId="1" applyFont="1" applyFill="1" applyBorder="1" applyAlignment="1"/>
    <xf numFmtId="0" fontId="15" fillId="0" borderId="5" xfId="0" applyFont="1" applyBorder="1" applyAlignment="1">
      <alignment horizontal="center"/>
    </xf>
    <xf numFmtId="0" fontId="14" fillId="0" borderId="5" xfId="0" applyFont="1" applyBorder="1" applyAlignment="1">
      <alignment horizontal="center" wrapText="1"/>
    </xf>
    <xf numFmtId="0" fontId="7" fillId="0" borderId="15" xfId="0" applyFont="1" applyBorder="1" applyAlignment="1">
      <alignment vertical="center" wrapText="1"/>
    </xf>
    <xf numFmtId="0" fontId="0" fillId="0" borderId="0" xfId="0" applyAlignment="1">
      <alignment vertical="top"/>
    </xf>
    <xf numFmtId="0" fontId="7" fillId="0" borderId="5" xfId="0" applyFont="1" applyBorder="1" applyAlignment="1">
      <alignment horizontal="left" vertical="center" wrapText="1"/>
    </xf>
    <xf numFmtId="43" fontId="7" fillId="0" borderId="5" xfId="1" applyFont="1" applyBorder="1" applyAlignment="1">
      <alignment horizontal="center" vertical="center"/>
    </xf>
    <xf numFmtId="43" fontId="0" fillId="0" borderId="0" xfId="1" applyFont="1" applyBorder="1"/>
    <xf numFmtId="43" fontId="2" fillId="0" borderId="18" xfId="1" applyFont="1" applyBorder="1"/>
    <xf numFmtId="43" fontId="10" fillId="4" borderId="17" xfId="1" applyFont="1" applyFill="1" applyBorder="1" applyAlignment="1">
      <alignment horizontal="center" vertical="center" wrapText="1"/>
    </xf>
    <xf numFmtId="43" fontId="7" fillId="0" borderId="5" xfId="1" applyFont="1" applyBorder="1" applyAlignment="1">
      <alignment vertical="center"/>
    </xf>
    <xf numFmtId="43" fontId="16" fillId="0" borderId="5" xfId="1" applyFont="1" applyBorder="1" applyAlignment="1">
      <alignment vertical="center"/>
    </xf>
    <xf numFmtId="43" fontId="11" fillId="0" borderId="0" xfId="1" applyFont="1" applyBorder="1" applyAlignment="1"/>
    <xf numFmtId="43" fontId="1" fillId="4" borderId="5" xfId="1" applyFont="1" applyFill="1" applyBorder="1" applyAlignment="1">
      <alignment vertical="center" wrapText="1"/>
    </xf>
    <xf numFmtId="43" fontId="0" fillId="0" borderId="5" xfId="1" applyFont="1" applyBorder="1" applyAlignment="1">
      <alignment vertical="center"/>
    </xf>
    <xf numFmtId="43" fontId="7" fillId="0" borderId="0" xfId="1" applyFont="1" applyBorder="1" applyAlignment="1"/>
    <xf numFmtId="43" fontId="10" fillId="4" borderId="5" xfId="1" applyFont="1" applyFill="1" applyBorder="1" applyAlignment="1">
      <alignment horizontal="center" vertical="center" wrapText="1"/>
    </xf>
    <xf numFmtId="43" fontId="10" fillId="0" borderId="8" xfId="1" applyFont="1" applyBorder="1" applyAlignment="1">
      <alignment vertical="center" wrapText="1"/>
    </xf>
    <xf numFmtId="43" fontId="11" fillId="0" borderId="11" xfId="1" applyFont="1" applyBorder="1" applyAlignment="1"/>
    <xf numFmtId="43" fontId="11" fillId="0" borderId="28" xfId="1" applyFont="1" applyFill="1" applyBorder="1" applyAlignment="1"/>
    <xf numFmtId="43" fontId="6" fillId="4" borderId="5" xfId="1" applyFont="1" applyFill="1" applyBorder="1" applyAlignment="1">
      <alignment horizontal="center" vertical="center" wrapText="1"/>
    </xf>
    <xf numFmtId="43" fontId="0" fillId="0" borderId="16" xfId="1" applyFont="1" applyBorder="1"/>
    <xf numFmtId="43" fontId="11" fillId="0" borderId="5" xfId="1" applyFont="1" applyBorder="1" applyAlignment="1">
      <alignment vertical="center"/>
    </xf>
    <xf numFmtId="0" fontId="10" fillId="0" borderId="30" xfId="0" applyFont="1" applyBorder="1" applyAlignment="1">
      <alignment vertical="center" wrapText="1"/>
    </xf>
    <xf numFmtId="3" fontId="8" fillId="0" borderId="15" xfId="0" applyNumberFormat="1" applyFont="1" applyBorder="1" applyAlignment="1">
      <alignment wrapText="1"/>
    </xf>
    <xf numFmtId="0" fontId="9" fillId="0" borderId="5" xfId="0" applyFont="1" applyBorder="1" applyAlignment="1">
      <alignment vertical="top" wrapText="1"/>
    </xf>
    <xf numFmtId="43" fontId="7" fillId="0" borderId="9" xfId="1" applyFont="1" applyBorder="1" applyAlignment="1">
      <alignment vertical="center"/>
    </xf>
    <xf numFmtId="0" fontId="8" fillId="0" borderId="5" xfId="0" applyFont="1" applyBorder="1" applyAlignment="1">
      <alignment vertical="top" wrapText="1"/>
    </xf>
    <xf numFmtId="3" fontId="8" fillId="0" borderId="5" xfId="0" applyNumberFormat="1" applyFont="1" applyBorder="1" applyAlignment="1">
      <alignment vertical="center" wrapText="1"/>
    </xf>
    <xf numFmtId="43" fontId="8" fillId="0" borderId="5" xfId="1" applyFont="1" applyBorder="1" applyAlignment="1">
      <alignment vertical="center"/>
    </xf>
    <xf numFmtId="0" fontId="8" fillId="0" borderId="5" xfId="0" applyFont="1" applyBorder="1"/>
    <xf numFmtId="0" fontId="8" fillId="0" borderId="5" xfId="0" applyFont="1" applyBorder="1" applyAlignment="1">
      <alignment vertical="center"/>
    </xf>
    <xf numFmtId="0" fontId="13" fillId="0" borderId="5" xfId="0" applyFont="1" applyBorder="1"/>
    <xf numFmtId="43" fontId="8" fillId="0" borderId="15" xfId="1" applyFont="1" applyBorder="1" applyAlignment="1"/>
    <xf numFmtId="0" fontId="13" fillId="0" borderId="5" xfId="0" applyFont="1" applyBorder="1" applyAlignment="1">
      <alignment horizontal="center" vertical="center"/>
    </xf>
    <xf numFmtId="43" fontId="8" fillId="0" borderId="15" xfId="1" applyFont="1" applyBorder="1" applyAlignment="1">
      <alignment vertical="center"/>
    </xf>
    <xf numFmtId="3" fontId="14" fillId="0" borderId="5" xfId="0" applyNumberFormat="1" applyFont="1" applyBorder="1" applyAlignment="1">
      <alignment vertical="center" wrapText="1"/>
    </xf>
    <xf numFmtId="0" fontId="13" fillId="0" borderId="15" xfId="0" applyFont="1" applyBorder="1" applyAlignment="1">
      <alignment horizontal="center"/>
    </xf>
    <xf numFmtId="0" fontId="13" fillId="0" borderId="20" xfId="0" applyFont="1" applyBorder="1" applyAlignment="1">
      <alignment horizontal="center" vertical="center"/>
    </xf>
    <xf numFmtId="3" fontId="17" fillId="0" borderId="5" xfId="0" applyNumberFormat="1" applyFont="1" applyBorder="1" applyAlignment="1">
      <alignment vertical="top" wrapText="1"/>
    </xf>
    <xf numFmtId="3" fontId="8" fillId="0" borderId="5" xfId="0" applyNumberFormat="1" applyFont="1" applyBorder="1" applyAlignment="1">
      <alignment vertical="center"/>
    </xf>
    <xf numFmtId="0" fontId="4" fillId="0" borderId="0" xfId="0" applyFont="1" applyAlignment="1">
      <alignment vertical="top" wrapText="1"/>
    </xf>
    <xf numFmtId="3" fontId="14" fillId="0" borderId="5" xfId="0" applyNumberFormat="1" applyFont="1" applyBorder="1" applyAlignment="1">
      <alignment wrapText="1"/>
    </xf>
    <xf numFmtId="3" fontId="14" fillId="0" borderId="5" xfId="0" applyNumberFormat="1" applyFont="1" applyBorder="1"/>
    <xf numFmtId="43" fontId="14" fillId="0" borderId="5" xfId="1" applyFont="1" applyBorder="1" applyAlignment="1">
      <alignment vertical="center"/>
    </xf>
    <xf numFmtId="3" fontId="8" fillId="0" borderId="5" xfId="0" applyNumberFormat="1" applyFont="1" applyBorder="1" applyAlignment="1">
      <alignment horizontal="center" vertical="center" wrapText="1"/>
    </xf>
    <xf numFmtId="43" fontId="8" fillId="0" borderId="5" xfId="1" applyFont="1" applyBorder="1" applyAlignment="1">
      <alignment horizontal="center" vertical="center"/>
    </xf>
    <xf numFmtId="43" fontId="8" fillId="0" borderId="15" xfId="1" applyFont="1" applyBorder="1" applyAlignment="1">
      <alignment horizontal="center" vertical="center"/>
    </xf>
    <xf numFmtId="4" fontId="0" fillId="0" borderId="0" xfId="0" applyNumberFormat="1"/>
    <xf numFmtId="0" fontId="18" fillId="0" borderId="0" xfId="0" applyFont="1" applyAlignment="1">
      <alignment horizontal="left" vertical="top" wrapText="1"/>
    </xf>
    <xf numFmtId="0" fontId="4" fillId="0" borderId="0" xfId="0" applyFont="1"/>
    <xf numFmtId="0" fontId="4" fillId="0" borderId="1" xfId="0" applyFont="1" applyBorder="1" applyAlignment="1">
      <alignment horizontal="justify" vertical="center" wrapText="1"/>
    </xf>
    <xf numFmtId="0" fontId="4" fillId="0" borderId="31" xfId="0" applyFont="1" applyBorder="1" applyAlignment="1">
      <alignment horizontal="justify" vertical="center" wrapText="1"/>
    </xf>
    <xf numFmtId="4" fontId="4" fillId="0" borderId="1" xfId="0" applyNumberFormat="1" applyFont="1" applyBorder="1" applyAlignment="1">
      <alignment vertical="center" wrapText="1"/>
    </xf>
    <xf numFmtId="4" fontId="4" fillId="0" borderId="31" xfId="0" applyNumberFormat="1" applyFont="1" applyBorder="1" applyAlignment="1">
      <alignment vertical="center" wrapText="1"/>
    </xf>
    <xf numFmtId="0" fontId="13" fillId="0" borderId="15" xfId="0" applyFont="1" applyBorder="1"/>
    <xf numFmtId="0" fontId="13" fillId="0" borderId="15" xfId="0" applyFont="1" applyBorder="1" applyAlignment="1">
      <alignment horizontal="center" vertical="center"/>
    </xf>
    <xf numFmtId="3" fontId="12" fillId="0" borderId="5" xfId="0" applyNumberFormat="1" applyFont="1" applyBorder="1" applyAlignment="1">
      <alignment vertical="center"/>
    </xf>
    <xf numFmtId="0" fontId="8" fillId="0" borderId="5" xfId="0" applyFont="1" applyBorder="1" applyAlignment="1">
      <alignment horizontal="left" vertical="top" wrapText="1"/>
    </xf>
    <xf numFmtId="3" fontId="14" fillId="0" borderId="15" xfId="0" applyNumberFormat="1" applyFont="1" applyBorder="1" applyAlignment="1">
      <alignment wrapText="1"/>
    </xf>
    <xf numFmtId="0" fontId="4" fillId="0" borderId="5" xfId="0" applyFont="1" applyBorder="1" applyAlignment="1">
      <alignment horizontal="left" vertical="top" wrapText="1"/>
    </xf>
    <xf numFmtId="0" fontId="4" fillId="0" borderId="5" xfId="0" applyFont="1" applyBorder="1"/>
    <xf numFmtId="3" fontId="4" fillId="0" borderId="5" xfId="0" applyNumberFormat="1" applyFont="1" applyBorder="1"/>
    <xf numFmtId="43" fontId="4" fillId="0" borderId="5" xfId="1" applyFont="1" applyBorder="1"/>
    <xf numFmtId="4" fontId="4" fillId="0" borderId="5" xfId="0" applyNumberFormat="1" applyFont="1" applyBorder="1"/>
    <xf numFmtId="3" fontId="19" fillId="0" borderId="5" xfId="0" applyNumberFormat="1" applyFont="1" applyBorder="1"/>
    <xf numFmtId="4" fontId="19" fillId="0" borderId="5" xfId="0" applyNumberFormat="1" applyFont="1" applyBorder="1"/>
    <xf numFmtId="4" fontId="19" fillId="0" borderId="0" xfId="0" applyNumberFormat="1" applyFont="1"/>
    <xf numFmtId="43" fontId="0" fillId="0" borderId="0" xfId="0" applyNumberFormat="1"/>
    <xf numFmtId="0" fontId="4" fillId="0" borderId="15" xfId="0" applyFont="1" applyBorder="1"/>
    <xf numFmtId="3" fontId="19" fillId="0" borderId="0" xfId="0" applyNumberFormat="1" applyFont="1"/>
    <xf numFmtId="3" fontId="4" fillId="0" borderId="0" xfId="0" applyNumberFormat="1" applyFont="1"/>
    <xf numFmtId="43" fontId="0" fillId="0" borderId="5" xfId="1" applyFont="1" applyBorder="1" applyAlignment="1">
      <alignment vertical="center" wrapText="1"/>
    </xf>
    <xf numFmtId="3" fontId="20" fillId="0" borderId="5" xfId="0" applyNumberFormat="1" applyFont="1" applyBorder="1"/>
    <xf numFmtId="43" fontId="21" fillId="0" borderId="0" xfId="0" applyNumberFormat="1" applyFont="1"/>
    <xf numFmtId="0" fontId="19" fillId="0" borderId="15" xfId="0" applyFont="1" applyBorder="1"/>
    <xf numFmtId="4" fontId="19" fillId="0" borderId="0" xfId="0" applyNumberFormat="1" applyFont="1" applyAlignment="1">
      <alignment horizontal="right" vertical="center"/>
    </xf>
    <xf numFmtId="4" fontId="22" fillId="0" borderId="0" xfId="0" applyNumberFormat="1" applyFont="1"/>
    <xf numFmtId="0" fontId="19" fillId="0" borderId="0" xfId="0" applyFont="1"/>
    <xf numFmtId="43" fontId="23" fillId="0" borderId="0" xfId="0" applyNumberFormat="1" applyFont="1"/>
    <xf numFmtId="0" fontId="24" fillId="0" borderId="0" xfId="0" applyFont="1"/>
    <xf numFmtId="43" fontId="7" fillId="0" borderId="5" xfId="1" applyFont="1" applyBorder="1" applyAlignment="1"/>
    <xf numFmtId="0" fontId="9" fillId="0" borderId="5" xfId="0" applyFont="1" applyBorder="1" applyAlignment="1">
      <alignment vertical="center" wrapText="1"/>
    </xf>
    <xf numFmtId="4" fontId="9" fillId="0" borderId="5" xfId="0" applyNumberFormat="1" applyFont="1" applyBorder="1" applyAlignment="1">
      <alignment vertical="center" wrapText="1"/>
    </xf>
    <xf numFmtId="0" fontId="7" fillId="0" borderId="5" xfId="0" applyFont="1" applyBorder="1"/>
    <xf numFmtId="0" fontId="9" fillId="0" borderId="15" xfId="0" applyFont="1" applyBorder="1" applyAlignment="1">
      <alignment vertical="center" wrapText="1"/>
    </xf>
    <xf numFmtId="0" fontId="19" fillId="0" borderId="20" xfId="0" applyFont="1" applyBorder="1" applyAlignment="1">
      <alignment horizontal="center" vertical="center"/>
    </xf>
    <xf numFmtId="0" fontId="25" fillId="0" borderId="5" xfId="0" applyFont="1" applyBorder="1" applyAlignment="1">
      <alignment vertical="center" wrapText="1"/>
    </xf>
    <xf numFmtId="4" fontId="25" fillId="0" borderId="5" xfId="0" applyNumberFormat="1" applyFont="1" applyBorder="1" applyAlignment="1">
      <alignment vertical="center" wrapText="1"/>
    </xf>
    <xf numFmtId="43" fontId="25" fillId="0" borderId="5" xfId="1" applyFont="1" applyBorder="1" applyAlignment="1">
      <alignment vertical="center"/>
    </xf>
    <xf numFmtId="43" fontId="25" fillId="0" borderId="5" xfId="1" applyFont="1" applyBorder="1" applyAlignment="1">
      <alignment vertical="center" wrapText="1"/>
    </xf>
    <xf numFmtId="0" fontId="25" fillId="0" borderId="29" xfId="0" applyFont="1" applyBorder="1" applyAlignment="1">
      <alignment vertical="center" wrapText="1"/>
    </xf>
    <xf numFmtId="0" fontId="25" fillId="0" borderId="5" xfId="0" applyFont="1" applyBorder="1" applyAlignment="1">
      <alignment vertical="center"/>
    </xf>
    <xf numFmtId="0" fontId="26" fillId="0" borderId="5" xfId="0" applyFont="1" applyBorder="1" applyAlignment="1">
      <alignment vertical="center" wrapText="1"/>
    </xf>
    <xf numFmtId="4" fontId="26" fillId="0" borderId="5" xfId="0" applyNumberFormat="1" applyFont="1" applyBorder="1" applyAlignment="1">
      <alignment vertical="center" wrapText="1"/>
    </xf>
    <xf numFmtId="43" fontId="26" fillId="0" borderId="5" xfId="1" applyFont="1" applyBorder="1" applyAlignment="1">
      <alignment vertical="center"/>
    </xf>
    <xf numFmtId="4" fontId="16" fillId="0" borderId="5" xfId="0" applyNumberFormat="1" applyFont="1" applyBorder="1" applyAlignment="1">
      <alignment vertical="center" wrapText="1"/>
    </xf>
    <xf numFmtId="0" fontId="16" fillId="0" borderId="22" xfId="0" applyFont="1" applyBorder="1" applyAlignment="1">
      <alignment vertical="center" wrapText="1"/>
    </xf>
    <xf numFmtId="0" fontId="11" fillId="4" borderId="15" xfId="0" applyFont="1" applyFill="1" applyBorder="1" applyAlignment="1">
      <alignment vertical="center"/>
    </xf>
    <xf numFmtId="0" fontId="11" fillId="4" borderId="15" xfId="0" applyFont="1" applyFill="1" applyBorder="1" applyAlignment="1">
      <alignment vertical="center" wrapText="1"/>
    </xf>
    <xf numFmtId="43" fontId="11" fillId="4" borderId="15" xfId="1" applyFont="1" applyFill="1" applyBorder="1" applyAlignment="1">
      <alignment horizontal="center" vertical="center" wrapText="1"/>
    </xf>
    <xf numFmtId="0" fontId="7" fillId="2" borderId="5" xfId="0" applyFont="1" applyFill="1" applyBorder="1"/>
    <xf numFmtId="3" fontId="16" fillId="0" borderId="22" xfId="0" applyNumberFormat="1" applyFont="1" applyBorder="1" applyAlignment="1">
      <alignment vertical="center" wrapText="1"/>
    </xf>
    <xf numFmtId="0" fontId="4" fillId="0" borderId="0" xfId="0" applyFont="1" applyAlignment="1">
      <alignment horizontal="justify" vertical="center" wrapText="1"/>
    </xf>
    <xf numFmtId="4" fontId="19" fillId="0" borderId="0" xfId="0" applyNumberFormat="1" applyFont="1" applyAlignment="1">
      <alignment vertical="center" wrapText="1"/>
    </xf>
    <xf numFmtId="0" fontId="11" fillId="0" borderId="0" xfId="0" applyFont="1" applyAlignment="1">
      <alignment vertical="top" wrapText="1"/>
    </xf>
    <xf numFmtId="0" fontId="5" fillId="0" borderId="0" xfId="0" applyFont="1" applyAlignment="1">
      <alignment horizont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20"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20" xfId="0" applyFont="1" applyBorder="1" applyAlignment="1">
      <alignment horizontal="center" vertical="center"/>
    </xf>
    <xf numFmtId="0" fontId="11" fillId="0" borderId="5" xfId="0" applyFont="1" applyBorder="1"/>
    <xf numFmtId="0" fontId="11" fillId="0" borderId="23" xfId="0" applyFont="1" applyBorder="1"/>
    <xf numFmtId="0" fontId="11" fillId="0" borderId="24" xfId="0" applyFont="1" applyBorder="1"/>
    <xf numFmtId="0" fontId="11" fillId="0" borderId="25" xfId="0" applyFont="1" applyBorder="1"/>
    <xf numFmtId="0" fontId="0" fillId="0" borderId="0" xfId="0"/>
    <xf numFmtId="0" fontId="1" fillId="2" borderId="0" xfId="0" applyFont="1" applyFill="1"/>
    <xf numFmtId="0" fontId="8" fillId="0" borderId="5" xfId="0" applyFont="1" applyBorder="1" applyAlignment="1">
      <alignment horizontal="center"/>
    </xf>
    <xf numFmtId="0" fontId="11" fillId="0" borderId="13" xfId="0" applyFont="1" applyBorder="1"/>
    <xf numFmtId="0" fontId="11" fillId="0" borderId="12" xfId="0" applyFont="1" applyBorder="1"/>
    <xf numFmtId="0" fontId="11" fillId="0" borderId="27" xfId="0" applyFont="1" applyBorder="1"/>
    <xf numFmtId="0" fontId="11" fillId="0" borderId="4" xfId="0" applyFont="1" applyBorder="1"/>
  </cellXfs>
  <cellStyles count="3">
    <cellStyle name="Comma" xfId="1" builtinId="3"/>
    <cellStyle name="Comma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239"/>
  <sheetViews>
    <sheetView tabSelected="1" topLeftCell="A11" zoomScale="90" zoomScaleNormal="71" workbookViewId="0">
      <selection activeCell="C210" sqref="A210:XFD239"/>
    </sheetView>
  </sheetViews>
  <sheetFormatPr defaultColWidth="8.7265625" defaultRowHeight="14.5" x14ac:dyDescent="0.35"/>
  <cols>
    <col min="2" max="2" width="9.1796875" customWidth="1"/>
    <col min="3" max="3" width="38.81640625" customWidth="1"/>
    <col min="4" max="4" width="27" customWidth="1"/>
    <col min="5" max="5" width="18.453125" customWidth="1"/>
    <col min="6" max="6" width="26.453125" bestFit="1" customWidth="1"/>
    <col min="7" max="8" width="25.54296875" customWidth="1"/>
    <col min="9" max="9" width="26.453125" style="72" customWidth="1"/>
    <col min="10" max="10" width="4.453125" bestFit="1" customWidth="1"/>
  </cols>
  <sheetData>
    <row r="1" spans="2:9" x14ac:dyDescent="0.35">
      <c r="I1" s="58"/>
    </row>
    <row r="2" spans="2:9" ht="21" x14ac:dyDescent="0.5">
      <c r="C2" s="157" t="s">
        <v>230</v>
      </c>
      <c r="D2" s="157"/>
      <c r="E2" s="157"/>
      <c r="F2" s="157"/>
      <c r="G2" s="157"/>
      <c r="H2" s="157"/>
      <c r="I2" s="157"/>
    </row>
    <row r="3" spans="2:9" ht="21" x14ac:dyDescent="0.5">
      <c r="C3" s="157" t="s">
        <v>346</v>
      </c>
      <c r="D3" s="157"/>
      <c r="E3" s="157"/>
      <c r="F3" s="157"/>
      <c r="G3" s="157"/>
      <c r="H3" s="157"/>
      <c r="I3" s="157"/>
    </row>
    <row r="4" spans="2:9" x14ac:dyDescent="0.35">
      <c r="I4" s="58"/>
    </row>
    <row r="5" spans="2:9" ht="18.5" thickBot="1" x14ac:dyDescent="0.45">
      <c r="B5" s="3"/>
      <c r="C5" s="3" t="s">
        <v>83</v>
      </c>
      <c r="D5" s="3"/>
      <c r="E5" s="3"/>
      <c r="F5" s="3"/>
      <c r="G5" s="3"/>
      <c r="H5" s="3"/>
      <c r="I5" s="59"/>
    </row>
    <row r="6" spans="2:9" ht="31" x14ac:dyDescent="0.35">
      <c r="B6" s="33" t="s">
        <v>0</v>
      </c>
      <c r="C6" s="34" t="s">
        <v>9</v>
      </c>
      <c r="D6" s="34" t="s">
        <v>1</v>
      </c>
      <c r="E6" s="34" t="s">
        <v>2</v>
      </c>
      <c r="F6" s="34" t="s">
        <v>3</v>
      </c>
      <c r="G6" s="34" t="s">
        <v>4</v>
      </c>
      <c r="H6" s="34" t="s">
        <v>352</v>
      </c>
      <c r="I6" s="60" t="s">
        <v>353</v>
      </c>
    </row>
    <row r="7" spans="2:9" ht="31" x14ac:dyDescent="0.35">
      <c r="B7" s="39">
        <v>1</v>
      </c>
      <c r="C7" s="39" t="s">
        <v>347</v>
      </c>
      <c r="D7" s="39" t="s">
        <v>11</v>
      </c>
      <c r="E7" s="39" t="s">
        <v>6</v>
      </c>
      <c r="F7" s="39" t="s">
        <v>12</v>
      </c>
      <c r="G7" s="38">
        <v>8245792800</v>
      </c>
      <c r="H7" s="38">
        <v>8245792800</v>
      </c>
      <c r="I7" s="57">
        <f>G7/2310.33</f>
        <v>3569097.4016698916</v>
      </c>
    </row>
    <row r="8" spans="2:9" ht="46.5" x14ac:dyDescent="0.35">
      <c r="B8" s="39">
        <v>2</v>
      </c>
      <c r="C8" s="39" t="s">
        <v>13</v>
      </c>
      <c r="D8" s="39" t="s">
        <v>14</v>
      </c>
      <c r="E8" s="39" t="s">
        <v>6</v>
      </c>
      <c r="F8" s="39" t="s">
        <v>15</v>
      </c>
      <c r="G8" s="38">
        <v>6345340260</v>
      </c>
      <c r="H8" s="38">
        <v>6345340260</v>
      </c>
      <c r="I8" s="57">
        <f>G8/2310.33</f>
        <v>2746508.1871420965</v>
      </c>
    </row>
    <row r="9" spans="2:9" ht="46.5" x14ac:dyDescent="0.35">
      <c r="B9" s="39">
        <v>3</v>
      </c>
      <c r="C9" s="39" t="s">
        <v>348</v>
      </c>
      <c r="D9" s="24" t="s">
        <v>16</v>
      </c>
      <c r="E9" s="39" t="s">
        <v>6</v>
      </c>
      <c r="F9" s="24" t="s">
        <v>17</v>
      </c>
      <c r="G9" s="38">
        <v>1044111887.96</v>
      </c>
      <c r="H9" s="38">
        <v>1044111887.96</v>
      </c>
      <c r="I9" s="57">
        <f t="shared" ref="I9:I28" si="0">G9/2310.33</f>
        <v>451931.92659057368</v>
      </c>
    </row>
    <row r="10" spans="2:9" ht="225.75" customHeight="1" x14ac:dyDescent="0.35">
      <c r="B10" s="39">
        <v>4</v>
      </c>
      <c r="C10" s="11" t="s">
        <v>18</v>
      </c>
      <c r="D10" s="39" t="s">
        <v>19</v>
      </c>
      <c r="E10" s="39" t="s">
        <v>6</v>
      </c>
      <c r="F10" s="39" t="s">
        <v>20</v>
      </c>
      <c r="G10" s="38">
        <v>1694512999.8800001</v>
      </c>
      <c r="H10" s="38">
        <v>1694512999.8800001</v>
      </c>
      <c r="I10" s="57">
        <f t="shared" si="0"/>
        <v>733450.63254167163</v>
      </c>
    </row>
    <row r="11" spans="2:9" ht="62" x14ac:dyDescent="0.35">
      <c r="B11" s="39">
        <v>5</v>
      </c>
      <c r="C11" s="100" t="s">
        <v>366</v>
      </c>
      <c r="D11" s="39" t="s">
        <v>367</v>
      </c>
      <c r="E11" s="39" t="s">
        <v>6</v>
      </c>
      <c r="F11" s="39" t="s">
        <v>368</v>
      </c>
      <c r="G11" s="38">
        <v>294020600</v>
      </c>
      <c r="H11" s="38">
        <v>294020600</v>
      </c>
      <c r="I11" s="57">
        <f t="shared" si="0"/>
        <v>127263.46452671263</v>
      </c>
    </row>
    <row r="12" spans="2:9" ht="72.75" customHeight="1" x14ac:dyDescent="0.35">
      <c r="B12" s="39">
        <v>6</v>
      </c>
      <c r="C12" s="11" t="s">
        <v>349</v>
      </c>
      <c r="D12" s="54" t="s">
        <v>21</v>
      </c>
      <c r="E12" s="39" t="s">
        <v>6</v>
      </c>
      <c r="F12" s="39" t="s">
        <v>22</v>
      </c>
      <c r="G12" s="38">
        <v>277769640</v>
      </c>
      <c r="H12" s="38">
        <v>277769640</v>
      </c>
      <c r="I12" s="61">
        <f>G12/2310.33</f>
        <v>120229.42177091584</v>
      </c>
    </row>
    <row r="13" spans="2:9" ht="96.75" customHeight="1" x14ac:dyDescent="0.35">
      <c r="B13" s="39">
        <v>7</v>
      </c>
      <c r="C13" s="11" t="s">
        <v>350</v>
      </c>
      <c r="D13" s="39" t="s">
        <v>23</v>
      </c>
      <c r="E13" s="39" t="s">
        <v>6</v>
      </c>
      <c r="F13" s="39" t="s">
        <v>24</v>
      </c>
      <c r="G13" s="38">
        <v>103934400</v>
      </c>
      <c r="H13" s="38">
        <v>103934400</v>
      </c>
      <c r="I13" s="61">
        <f t="shared" si="0"/>
        <v>44986.820064666092</v>
      </c>
    </row>
    <row r="14" spans="2:9" ht="108.5" x14ac:dyDescent="0.35">
      <c r="B14" s="39">
        <v>8</v>
      </c>
      <c r="C14" s="11" t="s">
        <v>25</v>
      </c>
      <c r="D14" s="39" t="s">
        <v>26</v>
      </c>
      <c r="E14" s="39" t="s">
        <v>6</v>
      </c>
      <c r="F14" s="39" t="s">
        <v>27</v>
      </c>
      <c r="G14" s="38">
        <v>122000790</v>
      </c>
      <c r="H14" s="38">
        <v>122000790</v>
      </c>
      <c r="I14" s="61">
        <f t="shared" si="0"/>
        <v>52806.65099790939</v>
      </c>
    </row>
    <row r="15" spans="2:9" s="55" customFormat="1" ht="77.5" x14ac:dyDescent="0.35">
      <c r="B15" s="11">
        <v>9</v>
      </c>
      <c r="C15" s="11" t="s">
        <v>28</v>
      </c>
      <c r="D15" s="39" t="s">
        <v>29</v>
      </c>
      <c r="E15" s="39" t="s">
        <v>6</v>
      </c>
      <c r="F15" s="39" t="s">
        <v>30</v>
      </c>
      <c r="G15" s="38">
        <v>833389160</v>
      </c>
      <c r="H15" s="38">
        <v>833389160</v>
      </c>
      <c r="I15" s="61">
        <f t="shared" si="0"/>
        <v>360722.99628191645</v>
      </c>
    </row>
    <row r="16" spans="2:9" ht="31" x14ac:dyDescent="0.35">
      <c r="B16" s="39">
        <v>10</v>
      </c>
      <c r="C16" s="54" t="s">
        <v>31</v>
      </c>
      <c r="D16" s="39" t="s">
        <v>32</v>
      </c>
      <c r="E16" s="39" t="s">
        <v>6</v>
      </c>
      <c r="F16" s="39" t="s">
        <v>33</v>
      </c>
      <c r="G16" s="38">
        <v>94925218</v>
      </c>
      <c r="H16" s="38">
        <v>94925218</v>
      </c>
      <c r="I16" s="61">
        <f t="shared" si="0"/>
        <v>41087.298351317775</v>
      </c>
    </row>
    <row r="17" spans="2:9" ht="31" x14ac:dyDescent="0.35">
      <c r="B17" s="39">
        <v>11</v>
      </c>
      <c r="C17" s="39" t="s">
        <v>34</v>
      </c>
      <c r="D17" s="39" t="s">
        <v>35</v>
      </c>
      <c r="E17" s="39" t="s">
        <v>6</v>
      </c>
      <c r="F17" s="39" t="s">
        <v>36</v>
      </c>
      <c r="G17" s="38">
        <v>964956682</v>
      </c>
      <c r="H17" s="38">
        <v>964956682</v>
      </c>
      <c r="I17" s="62">
        <f t="shared" si="0"/>
        <v>417670.49815394339</v>
      </c>
    </row>
    <row r="18" spans="2:9" ht="62" x14ac:dyDescent="0.35">
      <c r="B18" s="39">
        <v>12</v>
      </c>
      <c r="C18" s="39" t="s">
        <v>37</v>
      </c>
      <c r="D18" s="39" t="s">
        <v>38</v>
      </c>
      <c r="E18" s="39" t="s">
        <v>6</v>
      </c>
      <c r="F18" s="39" t="s">
        <v>39</v>
      </c>
      <c r="G18" s="38">
        <v>1262173736.8</v>
      </c>
      <c r="H18" s="38">
        <v>1262173736.8</v>
      </c>
      <c r="I18" s="62">
        <v>546317.5</v>
      </c>
    </row>
    <row r="19" spans="2:9" ht="46.5" x14ac:dyDescent="0.35">
      <c r="B19" s="39">
        <v>13</v>
      </c>
      <c r="C19" s="39" t="s">
        <v>40</v>
      </c>
      <c r="D19" s="39" t="s">
        <v>41</v>
      </c>
      <c r="E19" s="39" t="s">
        <v>6</v>
      </c>
      <c r="F19" s="39" t="s">
        <v>42</v>
      </c>
      <c r="G19" s="38">
        <v>1520826196.8</v>
      </c>
      <c r="H19" s="38">
        <v>1520826196.8</v>
      </c>
      <c r="I19" s="61">
        <f t="shared" si="0"/>
        <v>658272.28006388701</v>
      </c>
    </row>
    <row r="20" spans="2:9" ht="108.5" x14ac:dyDescent="0.35">
      <c r="B20" s="39">
        <v>14</v>
      </c>
      <c r="C20" s="39" t="s">
        <v>43</v>
      </c>
      <c r="D20" s="39" t="s">
        <v>44</v>
      </c>
      <c r="E20" s="39" t="s">
        <v>6</v>
      </c>
      <c r="F20" s="39" t="s">
        <v>45</v>
      </c>
      <c r="G20" s="38">
        <v>3016394960.8800001</v>
      </c>
      <c r="H20" s="38">
        <v>3016394960.8800001</v>
      </c>
      <c r="I20" s="61">
        <f t="shared" si="0"/>
        <v>1305612.168339588</v>
      </c>
    </row>
    <row r="21" spans="2:9" ht="15.5" x14ac:dyDescent="0.35">
      <c r="B21" s="39">
        <v>15</v>
      </c>
      <c r="C21" s="56" t="s">
        <v>46</v>
      </c>
      <c r="D21" s="39" t="s">
        <v>47</v>
      </c>
      <c r="E21" s="39" t="s">
        <v>6</v>
      </c>
      <c r="F21" s="39" t="s">
        <v>48</v>
      </c>
      <c r="G21" s="38">
        <v>444324407.44</v>
      </c>
      <c r="H21" s="38">
        <v>444324407.44</v>
      </c>
      <c r="I21" s="61">
        <f t="shared" si="0"/>
        <v>192320.75393558497</v>
      </c>
    </row>
    <row r="22" spans="2:9" ht="31" x14ac:dyDescent="0.35">
      <c r="B22" s="39">
        <v>16</v>
      </c>
      <c r="C22" s="39" t="s">
        <v>49</v>
      </c>
      <c r="D22" s="39" t="s">
        <v>50</v>
      </c>
      <c r="E22" s="39" t="s">
        <v>6</v>
      </c>
      <c r="F22" s="39" t="s">
        <v>51</v>
      </c>
      <c r="G22" s="38">
        <v>392882227.19999999</v>
      </c>
      <c r="H22" s="38">
        <v>392882227.19999999</v>
      </c>
      <c r="I22" s="61">
        <v>170054.59</v>
      </c>
    </row>
    <row r="23" spans="2:9" ht="62" x14ac:dyDescent="0.35">
      <c r="B23" s="39">
        <v>17</v>
      </c>
      <c r="C23" s="39" t="s">
        <v>52</v>
      </c>
      <c r="D23" s="39" t="s">
        <v>53</v>
      </c>
      <c r="E23" s="39" t="s">
        <v>6</v>
      </c>
      <c r="F23" s="39" t="s">
        <v>54</v>
      </c>
      <c r="G23" s="38">
        <v>2129862865</v>
      </c>
      <c r="H23" s="38">
        <v>2129862865</v>
      </c>
      <c r="I23" s="61">
        <f t="shared" si="0"/>
        <v>921886.85815446277</v>
      </c>
    </row>
    <row r="24" spans="2:9" ht="46.5" x14ac:dyDescent="0.35">
      <c r="B24" s="39">
        <v>18</v>
      </c>
      <c r="C24" s="39" t="s">
        <v>55</v>
      </c>
      <c r="D24" s="39" t="s">
        <v>56</v>
      </c>
      <c r="E24" s="39" t="s">
        <v>6</v>
      </c>
      <c r="F24" s="39" t="s">
        <v>57</v>
      </c>
      <c r="G24" s="38">
        <v>474283862</v>
      </c>
      <c r="H24" s="38">
        <v>474283862</v>
      </c>
      <c r="I24" s="61">
        <f t="shared" si="0"/>
        <v>205288.36226859366</v>
      </c>
    </row>
    <row r="25" spans="2:9" ht="31" x14ac:dyDescent="0.35">
      <c r="B25" s="39">
        <v>19</v>
      </c>
      <c r="C25" s="39" t="s">
        <v>58</v>
      </c>
      <c r="D25" s="39" t="s">
        <v>59</v>
      </c>
      <c r="E25" s="39" t="s">
        <v>6</v>
      </c>
      <c r="F25" s="39" t="s">
        <v>60</v>
      </c>
      <c r="G25" s="38">
        <v>74894600</v>
      </c>
      <c r="H25" s="38">
        <v>74894600</v>
      </c>
      <c r="I25" s="61">
        <f t="shared" si="0"/>
        <v>32417.273722801507</v>
      </c>
    </row>
    <row r="26" spans="2:9" ht="62" x14ac:dyDescent="0.35">
      <c r="B26" s="39">
        <v>20</v>
      </c>
      <c r="C26" s="39" t="s">
        <v>61</v>
      </c>
      <c r="D26" s="39" t="s">
        <v>62</v>
      </c>
      <c r="E26" s="39" t="s">
        <v>6</v>
      </c>
      <c r="F26" s="39" t="s">
        <v>63</v>
      </c>
      <c r="G26" s="38">
        <v>642506012</v>
      </c>
      <c r="H26" s="38">
        <v>642506012</v>
      </c>
      <c r="I26" s="61">
        <f t="shared" si="0"/>
        <v>278101.40196422156</v>
      </c>
    </row>
    <row r="27" spans="2:9" ht="77.5" x14ac:dyDescent="0.35">
      <c r="B27" s="39">
        <v>21</v>
      </c>
      <c r="C27" s="39" t="s">
        <v>64</v>
      </c>
      <c r="D27" s="39" t="s">
        <v>65</v>
      </c>
      <c r="E27" s="39" t="s">
        <v>6</v>
      </c>
      <c r="F27" s="39" t="s">
        <v>66</v>
      </c>
      <c r="G27" s="38">
        <v>598005946</v>
      </c>
      <c r="H27" s="38">
        <v>598005946</v>
      </c>
      <c r="I27" s="61">
        <f t="shared" si="0"/>
        <v>258840.05574961152</v>
      </c>
    </row>
    <row r="28" spans="2:9" ht="46.5" x14ac:dyDescent="0.35">
      <c r="B28" s="39">
        <v>22</v>
      </c>
      <c r="C28" s="39" t="s">
        <v>67</v>
      </c>
      <c r="D28" s="39" t="s">
        <v>62</v>
      </c>
      <c r="E28" s="39" t="s">
        <v>6</v>
      </c>
      <c r="F28" s="39" t="s">
        <v>63</v>
      </c>
      <c r="G28" s="38">
        <v>741911477.20000005</v>
      </c>
      <c r="H28" s="38">
        <v>741911477.20000005</v>
      </c>
      <c r="I28" s="61">
        <f t="shared" si="0"/>
        <v>321127.92423593171</v>
      </c>
    </row>
    <row r="29" spans="2:9" ht="31" x14ac:dyDescent="0.35">
      <c r="B29" s="39">
        <v>23</v>
      </c>
      <c r="C29" s="39" t="s">
        <v>68</v>
      </c>
      <c r="D29" s="39" t="s">
        <v>62</v>
      </c>
      <c r="E29" s="39" t="s">
        <v>6</v>
      </c>
      <c r="F29" s="39" t="s">
        <v>63</v>
      </c>
      <c r="G29" s="38">
        <v>611685925.77999997</v>
      </c>
      <c r="H29" s="38">
        <v>611685925.77999997</v>
      </c>
      <c r="I29" s="61">
        <f>G29/2310.33</f>
        <v>264761.27902940271</v>
      </c>
    </row>
    <row r="30" spans="2:9" ht="62" x14ac:dyDescent="0.35">
      <c r="B30" s="39">
        <v>24</v>
      </c>
      <c r="C30" s="39" t="s">
        <v>69</v>
      </c>
      <c r="D30" s="39" t="s">
        <v>65</v>
      </c>
      <c r="E30" s="39" t="s">
        <v>6</v>
      </c>
      <c r="F30" s="11" t="s">
        <v>351</v>
      </c>
      <c r="G30" s="38">
        <v>1075553598</v>
      </c>
      <c r="H30" s="38">
        <v>1075553598</v>
      </c>
      <c r="I30" s="61">
        <f t="shared" ref="I30" si="1">SUM(I29)</f>
        <v>264761.27902940271</v>
      </c>
    </row>
    <row r="31" spans="2:9" ht="77.5" x14ac:dyDescent="0.35">
      <c r="B31" s="39">
        <v>25</v>
      </c>
      <c r="C31" s="39" t="s">
        <v>70</v>
      </c>
      <c r="D31" s="39" t="s">
        <v>62</v>
      </c>
      <c r="E31" s="39" t="s">
        <v>6</v>
      </c>
      <c r="F31" s="39" t="s">
        <v>63</v>
      </c>
      <c r="G31" s="38">
        <v>4254722368.5599999</v>
      </c>
      <c r="H31" s="38">
        <v>4254722368.5599999</v>
      </c>
      <c r="I31" s="61">
        <f t="shared" ref="I31:I36" si="2">G31/2310.33</f>
        <v>1841608.0683538716</v>
      </c>
    </row>
    <row r="32" spans="2:9" ht="77.5" x14ac:dyDescent="0.35">
      <c r="B32" s="39">
        <v>26</v>
      </c>
      <c r="C32" s="11" t="s">
        <v>71</v>
      </c>
      <c r="D32" s="39" t="s">
        <v>72</v>
      </c>
      <c r="E32" s="39" t="s">
        <v>6</v>
      </c>
      <c r="F32" s="39" t="s">
        <v>73</v>
      </c>
      <c r="G32" s="38">
        <v>1353960910</v>
      </c>
      <c r="H32" s="38">
        <v>1353960910</v>
      </c>
      <c r="I32" s="61">
        <f t="shared" si="2"/>
        <v>586046.54313453054</v>
      </c>
    </row>
    <row r="33" spans="2:9" ht="146.25" customHeight="1" x14ac:dyDescent="0.35">
      <c r="B33" s="39">
        <v>27</v>
      </c>
      <c r="C33" s="39" t="s">
        <v>74</v>
      </c>
      <c r="D33" s="39" t="s">
        <v>75</v>
      </c>
      <c r="E33" s="39" t="s">
        <v>6</v>
      </c>
      <c r="F33" s="39" t="s">
        <v>82</v>
      </c>
      <c r="G33" s="38">
        <v>1257732500</v>
      </c>
      <c r="H33" s="38">
        <v>1257732500</v>
      </c>
      <c r="I33" s="61">
        <f t="shared" si="2"/>
        <v>544395.17298394605</v>
      </c>
    </row>
    <row r="34" spans="2:9" ht="15.5" x14ac:dyDescent="0.35">
      <c r="B34" s="39">
        <v>28</v>
      </c>
      <c r="C34" s="39" t="s">
        <v>76</v>
      </c>
      <c r="D34" s="39" t="s">
        <v>77</v>
      </c>
      <c r="E34" s="39" t="s">
        <v>6</v>
      </c>
      <c r="F34" s="39" t="s">
        <v>78</v>
      </c>
      <c r="G34" s="38">
        <v>133891886</v>
      </c>
      <c r="H34" s="38">
        <v>133891886</v>
      </c>
      <c r="I34" s="61">
        <f t="shared" si="2"/>
        <v>57953.576328922711</v>
      </c>
    </row>
    <row r="35" spans="2:9" ht="46.5" x14ac:dyDescent="0.35">
      <c r="B35" s="39">
        <v>29</v>
      </c>
      <c r="C35" s="11" t="s">
        <v>79</v>
      </c>
      <c r="D35" s="39" t="s">
        <v>62</v>
      </c>
      <c r="E35" s="39" t="s">
        <v>6</v>
      </c>
      <c r="F35" s="39" t="s">
        <v>63</v>
      </c>
      <c r="G35" s="38">
        <v>1195272456.8</v>
      </c>
      <c r="H35" s="38">
        <v>1195272456.8</v>
      </c>
      <c r="I35" s="61">
        <f t="shared" si="2"/>
        <v>517360.05540334067</v>
      </c>
    </row>
    <row r="36" spans="2:9" ht="62" x14ac:dyDescent="0.35">
      <c r="B36" s="39">
        <v>30</v>
      </c>
      <c r="C36" s="11" t="s">
        <v>80</v>
      </c>
      <c r="D36" s="39" t="s">
        <v>81</v>
      </c>
      <c r="E36" s="39" t="s">
        <v>6</v>
      </c>
      <c r="F36" s="39" t="s">
        <v>12</v>
      </c>
      <c r="G36" s="38">
        <v>223828875.84</v>
      </c>
      <c r="H36" s="38">
        <v>223828875.84</v>
      </c>
      <c r="I36" s="61">
        <f t="shared" si="2"/>
        <v>96881.776992897125</v>
      </c>
    </row>
    <row r="37" spans="2:9" s="1" customFormat="1" ht="15.5" x14ac:dyDescent="0.35">
      <c r="B37" s="164" t="s">
        <v>8</v>
      </c>
      <c r="C37" s="164"/>
      <c r="D37" s="164"/>
      <c r="E37" s="164"/>
      <c r="F37" s="164"/>
      <c r="G37" s="73">
        <f t="shared" ref="G37:H37" si="3">SUM(G7:G36)</f>
        <v>41425469250.139999</v>
      </c>
      <c r="H37" s="73">
        <f t="shared" si="3"/>
        <v>41425469250.139999</v>
      </c>
      <c r="I37" s="73">
        <f>SUM(I7:I36)</f>
        <v>17729762.217782609</v>
      </c>
    </row>
    <row r="38" spans="2:9" s="1" customFormat="1" ht="15.5" x14ac:dyDescent="0.35">
      <c r="B38" s="14"/>
      <c r="C38" s="14"/>
      <c r="D38" s="14"/>
      <c r="E38" s="14"/>
      <c r="F38" s="14"/>
      <c r="G38" s="18"/>
      <c r="H38" s="18"/>
      <c r="I38" s="63"/>
    </row>
    <row r="39" spans="2:9" s="1" customFormat="1" ht="16" thickBot="1" x14ac:dyDescent="0.4">
      <c r="B39" s="14"/>
      <c r="C39" s="14" t="s">
        <v>344</v>
      </c>
      <c r="D39" s="14"/>
      <c r="E39" s="14"/>
      <c r="F39" s="14"/>
      <c r="G39" s="18"/>
      <c r="H39" s="18"/>
      <c r="I39" s="63"/>
    </row>
    <row r="40" spans="2:9" s="1" customFormat="1" ht="31" x14ac:dyDescent="0.35">
      <c r="B40" s="50" t="s">
        <v>0</v>
      </c>
      <c r="C40" s="50" t="s">
        <v>9</v>
      </c>
      <c r="D40" s="50" t="s">
        <v>1</v>
      </c>
      <c r="E40" s="50" t="s">
        <v>2</v>
      </c>
      <c r="F40" s="50" t="s">
        <v>3</v>
      </c>
      <c r="G40" s="50" t="s">
        <v>4</v>
      </c>
      <c r="H40" s="34" t="s">
        <v>352</v>
      </c>
      <c r="I40" s="64" t="s">
        <v>240</v>
      </c>
    </row>
    <row r="41" spans="2:9" s="1" customFormat="1" ht="29" x14ac:dyDescent="0.35">
      <c r="B41" s="35">
        <v>1</v>
      </c>
      <c r="C41" s="35" t="s">
        <v>241</v>
      </c>
      <c r="D41" s="35" t="s">
        <v>242</v>
      </c>
      <c r="E41" s="35" t="s">
        <v>122</v>
      </c>
      <c r="F41" s="35" t="s">
        <v>385</v>
      </c>
      <c r="G41" s="47">
        <v>570450001.53999996</v>
      </c>
      <c r="H41" s="47">
        <v>570450001.53999996</v>
      </c>
      <c r="I41" s="65">
        <f>H41/2310.33</f>
        <v>246912.77936052423</v>
      </c>
    </row>
    <row r="42" spans="2:9" s="1" customFormat="1" ht="72.5" x14ac:dyDescent="0.35">
      <c r="B42" s="35">
        <v>2</v>
      </c>
      <c r="C42" s="35" t="s">
        <v>243</v>
      </c>
      <c r="D42" s="35" t="s">
        <v>244</v>
      </c>
      <c r="E42" s="35" t="s">
        <v>122</v>
      </c>
      <c r="F42" s="35" t="s">
        <v>386</v>
      </c>
      <c r="G42" s="47">
        <v>426598637.92000002</v>
      </c>
      <c r="H42" s="47">
        <v>426598637.92000002</v>
      </c>
      <c r="I42" s="65">
        <f t="shared" ref="I42:I98" si="4">H42/2310.33</f>
        <v>184648.35669363252</v>
      </c>
    </row>
    <row r="43" spans="2:9" s="1" customFormat="1" ht="43.5" x14ac:dyDescent="0.35">
      <c r="B43" s="35">
        <v>3</v>
      </c>
      <c r="C43" s="35" t="s">
        <v>245</v>
      </c>
      <c r="D43" s="35" t="s">
        <v>244</v>
      </c>
      <c r="E43" s="35" t="s">
        <v>122</v>
      </c>
      <c r="F43" s="35" t="s">
        <v>386</v>
      </c>
      <c r="G43" s="47">
        <v>279796206.5</v>
      </c>
      <c r="H43" s="47">
        <v>279796206.5</v>
      </c>
      <c r="I43" s="65">
        <f t="shared" si="4"/>
        <v>121106.59797518104</v>
      </c>
    </row>
    <row r="44" spans="2:9" s="1" customFormat="1" ht="58" x14ac:dyDescent="0.35">
      <c r="B44" s="35">
        <v>4</v>
      </c>
      <c r="C44" s="35" t="s">
        <v>246</v>
      </c>
      <c r="D44" s="35" t="s">
        <v>247</v>
      </c>
      <c r="E44" s="35" t="s">
        <v>122</v>
      </c>
      <c r="F44" s="35" t="s">
        <v>387</v>
      </c>
      <c r="G44" s="47">
        <v>235470044</v>
      </c>
      <c r="H44" s="47">
        <v>235470044</v>
      </c>
      <c r="I44" s="65">
        <f t="shared" si="4"/>
        <v>101920.52390784</v>
      </c>
    </row>
    <row r="45" spans="2:9" s="1" customFormat="1" ht="72.5" x14ac:dyDescent="0.35">
      <c r="B45" s="35">
        <v>5</v>
      </c>
      <c r="C45" s="35" t="s">
        <v>248</v>
      </c>
      <c r="D45" s="35" t="s">
        <v>249</v>
      </c>
      <c r="E45" s="35" t="s">
        <v>122</v>
      </c>
      <c r="F45" s="35" t="s">
        <v>388</v>
      </c>
      <c r="G45" s="47">
        <v>577598925</v>
      </c>
      <c r="H45" s="47">
        <v>577598925</v>
      </c>
      <c r="I45" s="65">
        <f t="shared" si="4"/>
        <v>250007.10937398556</v>
      </c>
    </row>
    <row r="46" spans="2:9" s="1" customFormat="1" ht="29" x14ac:dyDescent="0.35">
      <c r="B46" s="35">
        <v>6</v>
      </c>
      <c r="C46" s="35" t="s">
        <v>250</v>
      </c>
      <c r="D46" s="35" t="s">
        <v>251</v>
      </c>
      <c r="E46" s="35" t="s">
        <v>122</v>
      </c>
      <c r="F46" s="35" t="s">
        <v>389</v>
      </c>
      <c r="G46" s="47">
        <v>477357200</v>
      </c>
      <c r="H46" s="47">
        <v>477357200</v>
      </c>
      <c r="I46" s="65">
        <f t="shared" si="4"/>
        <v>206618.62158219822</v>
      </c>
    </row>
    <row r="47" spans="2:9" s="1" customFormat="1" ht="29" x14ac:dyDescent="0.35">
      <c r="B47" s="35">
        <v>7</v>
      </c>
      <c r="C47" s="35" t="s">
        <v>252</v>
      </c>
      <c r="D47" s="35" t="s">
        <v>253</v>
      </c>
      <c r="E47" s="35" t="s">
        <v>122</v>
      </c>
      <c r="F47" s="35" t="s">
        <v>390</v>
      </c>
      <c r="G47" s="47">
        <v>169398676</v>
      </c>
      <c r="H47" s="47">
        <v>169398676</v>
      </c>
      <c r="I47" s="65">
        <f t="shared" si="4"/>
        <v>73322.285560937191</v>
      </c>
    </row>
    <row r="48" spans="2:9" s="1" customFormat="1" ht="29" x14ac:dyDescent="0.35">
      <c r="B48" s="35">
        <v>8</v>
      </c>
      <c r="C48" s="35" t="s">
        <v>254</v>
      </c>
      <c r="D48" s="35" t="s">
        <v>251</v>
      </c>
      <c r="E48" s="35" t="s">
        <v>122</v>
      </c>
      <c r="F48" s="35" t="s">
        <v>389</v>
      </c>
      <c r="G48" s="47">
        <v>177410369</v>
      </c>
      <c r="H48" s="47">
        <v>177410369</v>
      </c>
      <c r="I48" s="65">
        <f t="shared" si="4"/>
        <v>76790.055533192237</v>
      </c>
    </row>
    <row r="49" spans="2:9" s="1" customFormat="1" ht="43.5" x14ac:dyDescent="0.35">
      <c r="B49" s="35">
        <v>9</v>
      </c>
      <c r="C49" s="35" t="s">
        <v>255</v>
      </c>
      <c r="D49" s="35" t="s">
        <v>256</v>
      </c>
      <c r="E49" s="35" t="s">
        <v>122</v>
      </c>
      <c r="F49" s="35" t="s">
        <v>391</v>
      </c>
      <c r="G49" s="47">
        <v>794257084.03999996</v>
      </c>
      <c r="H49" s="47">
        <v>794257084.03999996</v>
      </c>
      <c r="I49" s="65">
        <f t="shared" si="4"/>
        <v>343785.12335467228</v>
      </c>
    </row>
    <row r="50" spans="2:9" s="1" customFormat="1" ht="29" x14ac:dyDescent="0.35">
      <c r="B50" s="35">
        <v>10</v>
      </c>
      <c r="C50" s="35" t="s">
        <v>257</v>
      </c>
      <c r="D50" s="35" t="s">
        <v>258</v>
      </c>
      <c r="E50" s="35" t="s">
        <v>122</v>
      </c>
      <c r="F50" s="35" t="s">
        <v>392</v>
      </c>
      <c r="G50" s="47">
        <v>342953430</v>
      </c>
      <c r="H50" s="47">
        <v>342953430</v>
      </c>
      <c r="I50" s="65">
        <f t="shared" si="4"/>
        <v>148443.48209995974</v>
      </c>
    </row>
    <row r="51" spans="2:9" s="1" customFormat="1" ht="29" x14ac:dyDescent="0.35">
      <c r="B51" s="138">
        <v>11</v>
      </c>
      <c r="C51" s="138" t="s">
        <v>259</v>
      </c>
      <c r="D51" s="138" t="s">
        <v>260</v>
      </c>
      <c r="E51" s="138" t="s">
        <v>122</v>
      </c>
      <c r="F51" s="138" t="s">
        <v>393</v>
      </c>
      <c r="G51" s="139">
        <v>231790000</v>
      </c>
      <c r="H51" s="139">
        <v>231790000</v>
      </c>
      <c r="I51" s="140">
        <f t="shared" si="4"/>
        <v>100327.65881930287</v>
      </c>
    </row>
    <row r="52" spans="2:9" s="1" customFormat="1" ht="29" x14ac:dyDescent="0.35">
      <c r="B52" s="35">
        <v>12</v>
      </c>
      <c r="C52" s="35" t="s">
        <v>261</v>
      </c>
      <c r="D52" s="35" t="s">
        <v>262</v>
      </c>
      <c r="E52" s="35" t="s">
        <v>122</v>
      </c>
      <c r="F52" s="35" t="s">
        <v>394</v>
      </c>
      <c r="G52" s="47">
        <v>347584487.5</v>
      </c>
      <c r="H52" s="47">
        <v>347584487.5</v>
      </c>
      <c r="I52" s="65">
        <f t="shared" si="4"/>
        <v>150447.98253929094</v>
      </c>
    </row>
    <row r="53" spans="2:9" s="1" customFormat="1" ht="43.5" x14ac:dyDescent="0.35">
      <c r="B53" s="35">
        <v>13</v>
      </c>
      <c r="C53" s="35" t="s">
        <v>263</v>
      </c>
      <c r="D53" s="35" t="s">
        <v>264</v>
      </c>
      <c r="E53" s="35" t="s">
        <v>122</v>
      </c>
      <c r="F53" s="35" t="s">
        <v>395</v>
      </c>
      <c r="G53" s="47">
        <v>454770000</v>
      </c>
      <c r="H53" s="47">
        <v>454770000</v>
      </c>
      <c r="I53" s="65">
        <f t="shared" si="4"/>
        <v>196842.00958304657</v>
      </c>
    </row>
    <row r="54" spans="2:9" s="1" customFormat="1" ht="29" x14ac:dyDescent="0.35">
      <c r="B54" s="138">
        <v>14</v>
      </c>
      <c r="C54" s="138" t="s">
        <v>265</v>
      </c>
      <c r="D54" s="138" t="s">
        <v>266</v>
      </c>
      <c r="E54" s="138"/>
      <c r="F54" s="138" t="s">
        <v>396</v>
      </c>
      <c r="G54" s="139">
        <v>22200000</v>
      </c>
      <c r="H54" s="139">
        <v>22200000</v>
      </c>
      <c r="I54" s="140">
        <f t="shared" si="4"/>
        <v>9609.016893690512</v>
      </c>
    </row>
    <row r="55" spans="2:9" s="1" customFormat="1" ht="29" x14ac:dyDescent="0.35">
      <c r="B55" s="138">
        <v>15</v>
      </c>
      <c r="C55" s="138" t="s">
        <v>267</v>
      </c>
      <c r="D55" s="138" t="s">
        <v>268</v>
      </c>
      <c r="E55" s="138"/>
      <c r="F55" s="138" t="s">
        <v>397</v>
      </c>
      <c r="G55" s="139">
        <v>37170000</v>
      </c>
      <c r="H55" s="139">
        <v>37170000</v>
      </c>
      <c r="I55" s="140">
        <f t="shared" si="4"/>
        <v>16088.610717949385</v>
      </c>
    </row>
    <row r="56" spans="2:9" s="1" customFormat="1" ht="29" x14ac:dyDescent="0.35">
      <c r="B56" s="138">
        <v>16</v>
      </c>
      <c r="C56" s="138" t="s">
        <v>269</v>
      </c>
      <c r="D56" s="138" t="s">
        <v>270</v>
      </c>
      <c r="E56" s="138"/>
      <c r="F56" s="138" t="s">
        <v>398</v>
      </c>
      <c r="G56" s="139">
        <v>73632000</v>
      </c>
      <c r="H56" s="139">
        <v>73632000</v>
      </c>
      <c r="I56" s="140">
        <f t="shared" si="4"/>
        <v>31870.771707937827</v>
      </c>
    </row>
    <row r="57" spans="2:9" s="1" customFormat="1" ht="29" x14ac:dyDescent="0.35">
      <c r="B57" s="138">
        <v>17</v>
      </c>
      <c r="C57" s="138" t="s">
        <v>271</v>
      </c>
      <c r="D57" s="138" t="s">
        <v>270</v>
      </c>
      <c r="E57" s="138"/>
      <c r="F57" s="138" t="s">
        <v>398</v>
      </c>
      <c r="G57" s="139">
        <v>41064000</v>
      </c>
      <c r="H57" s="139">
        <v>41064000</v>
      </c>
      <c r="I57" s="140">
        <f t="shared" si="4"/>
        <v>17774.084221734556</v>
      </c>
    </row>
    <row r="58" spans="2:9" s="1" customFormat="1" ht="29" x14ac:dyDescent="0.35">
      <c r="B58" s="138">
        <v>18</v>
      </c>
      <c r="C58" s="138" t="s">
        <v>272</v>
      </c>
      <c r="D58" s="138" t="s">
        <v>273</v>
      </c>
      <c r="E58" s="138"/>
      <c r="F58" s="138" t="s">
        <v>399</v>
      </c>
      <c r="G58" s="139">
        <v>88400000</v>
      </c>
      <c r="H58" s="139">
        <v>88400000</v>
      </c>
      <c r="I58" s="140">
        <f t="shared" si="4"/>
        <v>38262.932135236093</v>
      </c>
    </row>
    <row r="59" spans="2:9" s="1" customFormat="1" ht="43.5" x14ac:dyDescent="0.35">
      <c r="B59" s="35">
        <v>19</v>
      </c>
      <c r="C59" s="35" t="s">
        <v>274</v>
      </c>
      <c r="D59" s="35" t="s">
        <v>260</v>
      </c>
      <c r="E59" s="35" t="s">
        <v>122</v>
      </c>
      <c r="F59" s="35" t="s">
        <v>393</v>
      </c>
      <c r="G59" s="47">
        <v>302404200</v>
      </c>
      <c r="H59" s="47">
        <v>302404200</v>
      </c>
      <c r="I59" s="65">
        <f t="shared" si="4"/>
        <v>130892.21020373714</v>
      </c>
    </row>
    <row r="60" spans="2:9" s="1" customFormat="1" ht="29" x14ac:dyDescent="0.35">
      <c r="B60" s="35">
        <v>20</v>
      </c>
      <c r="C60" s="35" t="s">
        <v>275</v>
      </c>
      <c r="D60" s="35" t="s">
        <v>276</v>
      </c>
      <c r="E60" s="35" t="s">
        <v>122</v>
      </c>
      <c r="F60" s="35" t="s">
        <v>400</v>
      </c>
      <c r="G60" s="47">
        <v>1300655000</v>
      </c>
      <c r="H60" s="47">
        <v>1300655000</v>
      </c>
      <c r="I60" s="65">
        <f t="shared" si="4"/>
        <v>562973.68774157809</v>
      </c>
    </row>
    <row r="61" spans="2:9" s="1" customFormat="1" ht="29" x14ac:dyDescent="0.35">
      <c r="B61" s="35">
        <v>21</v>
      </c>
      <c r="C61" s="35" t="s">
        <v>277</v>
      </c>
      <c r="D61" s="35" t="s">
        <v>278</v>
      </c>
      <c r="E61" s="35" t="s">
        <v>122</v>
      </c>
      <c r="F61" s="35" t="s">
        <v>401</v>
      </c>
      <c r="G61" s="47">
        <v>399012377.23000002</v>
      </c>
      <c r="H61" s="47">
        <v>399012377.23000002</v>
      </c>
      <c r="I61" s="65">
        <f t="shared" si="4"/>
        <v>172707.95827003071</v>
      </c>
    </row>
    <row r="62" spans="2:9" s="1" customFormat="1" ht="43.5" x14ac:dyDescent="0.35">
      <c r="B62" s="138">
        <v>22</v>
      </c>
      <c r="C62" s="138" t="s">
        <v>279</v>
      </c>
      <c r="D62" s="138" t="s">
        <v>280</v>
      </c>
      <c r="E62" s="138" t="s">
        <v>122</v>
      </c>
      <c r="F62" s="138" t="s">
        <v>402</v>
      </c>
      <c r="G62" s="139">
        <v>520000000</v>
      </c>
      <c r="H62" s="139">
        <v>520000000</v>
      </c>
      <c r="I62" s="140">
        <f t="shared" si="4"/>
        <v>225076.07138374171</v>
      </c>
    </row>
    <row r="63" spans="2:9" s="1" customFormat="1" ht="43.5" x14ac:dyDescent="0.35">
      <c r="B63" s="138">
        <v>23</v>
      </c>
      <c r="C63" s="138" t="s">
        <v>281</v>
      </c>
      <c r="D63" s="138" t="s">
        <v>280</v>
      </c>
      <c r="E63" s="138" t="s">
        <v>122</v>
      </c>
      <c r="F63" s="138" t="s">
        <v>402</v>
      </c>
      <c r="G63" s="139">
        <v>400000000</v>
      </c>
      <c r="H63" s="139">
        <v>400000000</v>
      </c>
      <c r="I63" s="140">
        <f t="shared" si="4"/>
        <v>173135.43952595518</v>
      </c>
    </row>
    <row r="64" spans="2:9" s="1" customFormat="1" ht="43.5" x14ac:dyDescent="0.35">
      <c r="B64" s="138">
        <v>24</v>
      </c>
      <c r="C64" s="138" t="s">
        <v>282</v>
      </c>
      <c r="D64" s="138" t="s">
        <v>280</v>
      </c>
      <c r="E64" s="138" t="s">
        <v>122</v>
      </c>
      <c r="F64" s="138" t="s">
        <v>402</v>
      </c>
      <c r="G64" s="139">
        <v>280000000</v>
      </c>
      <c r="H64" s="139">
        <v>280000000</v>
      </c>
      <c r="I64" s="140">
        <f t="shared" si="4"/>
        <v>121194.80766816862</v>
      </c>
    </row>
    <row r="65" spans="2:9" s="1" customFormat="1" ht="29" x14ac:dyDescent="0.35">
      <c r="B65" s="35">
        <v>25</v>
      </c>
      <c r="C65" s="35" t="s">
        <v>283</v>
      </c>
      <c r="D65" s="35" t="s">
        <v>284</v>
      </c>
      <c r="E65" s="35" t="s">
        <v>122</v>
      </c>
      <c r="F65" s="35" t="s">
        <v>403</v>
      </c>
      <c r="G65" s="47">
        <v>196695000</v>
      </c>
      <c r="H65" s="47">
        <v>196695000</v>
      </c>
      <c r="I65" s="65">
        <f t="shared" si="4"/>
        <v>85137.188193894384</v>
      </c>
    </row>
    <row r="66" spans="2:9" s="1" customFormat="1" ht="43.5" x14ac:dyDescent="0.35">
      <c r="B66" s="138">
        <v>26</v>
      </c>
      <c r="C66" s="138" t="s">
        <v>285</v>
      </c>
      <c r="D66" s="138" t="s">
        <v>286</v>
      </c>
      <c r="E66" s="138" t="s">
        <v>122</v>
      </c>
      <c r="F66" s="35" t="s">
        <v>108</v>
      </c>
      <c r="G66" s="141">
        <v>483765912.97000003</v>
      </c>
      <c r="H66" s="141">
        <v>483765912.97000003</v>
      </c>
      <c r="I66" s="140">
        <f t="shared" si="4"/>
        <v>209392.55992433982</v>
      </c>
    </row>
    <row r="67" spans="2:9" s="1" customFormat="1" ht="29" x14ac:dyDescent="0.35">
      <c r="B67" s="35">
        <v>27</v>
      </c>
      <c r="C67" s="35" t="s">
        <v>287</v>
      </c>
      <c r="D67" s="35" t="s">
        <v>288</v>
      </c>
      <c r="E67" s="35" t="s">
        <v>122</v>
      </c>
      <c r="F67" s="35" t="s">
        <v>404</v>
      </c>
      <c r="G67" s="47">
        <v>900000000</v>
      </c>
      <c r="H67" s="47">
        <v>900000000</v>
      </c>
      <c r="I67" s="65">
        <f t="shared" si="4"/>
        <v>389554.73893339915</v>
      </c>
    </row>
    <row r="68" spans="2:9" s="1" customFormat="1" ht="29" x14ac:dyDescent="0.35">
      <c r="B68" s="144">
        <v>28</v>
      </c>
      <c r="C68" s="144" t="s">
        <v>289</v>
      </c>
      <c r="D68" s="144"/>
      <c r="E68" s="144" t="s">
        <v>122</v>
      </c>
      <c r="F68" s="35" t="s">
        <v>403</v>
      </c>
      <c r="G68" s="145">
        <v>485000000</v>
      </c>
      <c r="H68" s="145">
        <v>300000000</v>
      </c>
      <c r="I68" s="146">
        <f t="shared" si="4"/>
        <v>129851.57964446637</v>
      </c>
    </row>
    <row r="69" spans="2:9" s="1" customFormat="1" ht="27" customHeight="1" x14ac:dyDescent="0.35">
      <c r="B69" s="35">
        <v>29</v>
      </c>
      <c r="C69" s="35" t="s">
        <v>290</v>
      </c>
      <c r="D69" s="49" t="s">
        <v>291</v>
      </c>
      <c r="E69" s="49" t="s">
        <v>122</v>
      </c>
      <c r="F69" s="35" t="s">
        <v>405</v>
      </c>
      <c r="G69" s="48">
        <v>162089461</v>
      </c>
      <c r="H69" s="48">
        <v>162089461</v>
      </c>
      <c r="I69" s="65">
        <f t="shared" si="4"/>
        <v>70158.575181900422</v>
      </c>
    </row>
    <row r="70" spans="2:9" s="1" customFormat="1" x14ac:dyDescent="0.35">
      <c r="B70" s="35">
        <v>30</v>
      </c>
      <c r="C70" s="35" t="s">
        <v>290</v>
      </c>
      <c r="D70" s="49" t="s">
        <v>292</v>
      </c>
      <c r="E70" s="49" t="s">
        <v>122</v>
      </c>
      <c r="F70" s="35"/>
      <c r="G70" s="48">
        <v>141500000</v>
      </c>
      <c r="H70" s="48">
        <v>141500000</v>
      </c>
      <c r="I70" s="65">
        <f t="shared" si="4"/>
        <v>61246.661732306646</v>
      </c>
    </row>
    <row r="71" spans="2:9" s="1" customFormat="1" ht="58" x14ac:dyDescent="0.35">
      <c r="B71" s="35">
        <v>31</v>
      </c>
      <c r="C71" s="35" t="s">
        <v>293</v>
      </c>
      <c r="D71" s="35" t="s">
        <v>294</v>
      </c>
      <c r="E71" s="35" t="s">
        <v>122</v>
      </c>
      <c r="F71" s="35" t="s">
        <v>406</v>
      </c>
      <c r="G71" s="47">
        <v>580000000</v>
      </c>
      <c r="H71" s="47">
        <v>580000000</v>
      </c>
      <c r="I71" s="65">
        <f t="shared" si="4"/>
        <v>251046.38731263499</v>
      </c>
    </row>
    <row r="72" spans="2:9" s="1" customFormat="1" ht="29" x14ac:dyDescent="0.35">
      <c r="B72" s="35">
        <v>32</v>
      </c>
      <c r="C72" s="35" t="s">
        <v>295</v>
      </c>
      <c r="D72" s="35" t="s">
        <v>296</v>
      </c>
      <c r="E72" s="35" t="s">
        <v>297</v>
      </c>
      <c r="F72" s="35" t="s">
        <v>407</v>
      </c>
      <c r="G72" s="47">
        <v>169075120</v>
      </c>
      <c r="H72" s="47">
        <v>169075120</v>
      </c>
      <c r="I72" s="65">
        <f t="shared" si="4"/>
        <v>73182.238035259041</v>
      </c>
    </row>
    <row r="73" spans="2:9" s="1" customFormat="1" ht="43.5" x14ac:dyDescent="0.35">
      <c r="B73" s="35">
        <v>33</v>
      </c>
      <c r="C73" s="138" t="s">
        <v>298</v>
      </c>
      <c r="D73" s="138" t="s">
        <v>299</v>
      </c>
      <c r="E73" s="138" t="s">
        <v>297</v>
      </c>
      <c r="F73" s="138" t="s">
        <v>397</v>
      </c>
      <c r="G73" s="141">
        <v>53100000</v>
      </c>
      <c r="H73" s="141">
        <v>53100000</v>
      </c>
      <c r="I73" s="140">
        <f t="shared" si="4"/>
        <v>22983.729597070549</v>
      </c>
    </row>
    <row r="74" spans="2:9" s="1" customFormat="1" ht="29" x14ac:dyDescent="0.35">
      <c r="B74" s="35">
        <v>34</v>
      </c>
      <c r="C74" s="35" t="s">
        <v>300</v>
      </c>
      <c r="D74" s="35" t="s">
        <v>301</v>
      </c>
      <c r="E74" s="35" t="s">
        <v>297</v>
      </c>
      <c r="F74" s="35" t="s">
        <v>408</v>
      </c>
      <c r="G74" s="47">
        <v>11000000</v>
      </c>
      <c r="H74" s="47">
        <v>11000000</v>
      </c>
      <c r="I74" s="65">
        <f t="shared" si="4"/>
        <v>4761.2245869637673</v>
      </c>
    </row>
    <row r="75" spans="2:9" s="1" customFormat="1" ht="29" x14ac:dyDescent="0.35">
      <c r="B75" s="35">
        <v>35</v>
      </c>
      <c r="C75" s="35" t="s">
        <v>302</v>
      </c>
      <c r="D75" s="35" t="s">
        <v>303</v>
      </c>
      <c r="E75" s="35" t="s">
        <v>297</v>
      </c>
      <c r="F75" s="35" t="s">
        <v>409</v>
      </c>
      <c r="G75" s="47">
        <v>38904364</v>
      </c>
      <c r="H75" s="47">
        <v>38904364</v>
      </c>
      <c r="I75" s="65">
        <f t="shared" si="4"/>
        <v>16839.310401544368</v>
      </c>
    </row>
    <row r="76" spans="2:9" s="1" customFormat="1" ht="29" x14ac:dyDescent="0.35">
      <c r="B76" s="35">
        <v>36</v>
      </c>
      <c r="C76" s="35" t="s">
        <v>304</v>
      </c>
      <c r="D76" s="35" t="s">
        <v>305</v>
      </c>
      <c r="E76" s="35" t="s">
        <v>297</v>
      </c>
      <c r="F76" s="35" t="s">
        <v>305</v>
      </c>
      <c r="G76" s="47">
        <v>24000000</v>
      </c>
      <c r="H76" s="47">
        <v>24000000</v>
      </c>
      <c r="I76" s="65">
        <f t="shared" si="4"/>
        <v>10388.12637155731</v>
      </c>
    </row>
    <row r="77" spans="2:9" s="1" customFormat="1" ht="29" x14ac:dyDescent="0.35">
      <c r="B77" s="35">
        <v>37</v>
      </c>
      <c r="C77" s="35" t="s">
        <v>306</v>
      </c>
      <c r="D77" s="35" t="s">
        <v>307</v>
      </c>
      <c r="E77" s="35" t="s">
        <v>297</v>
      </c>
      <c r="F77" s="35"/>
      <c r="G77" s="47">
        <v>92858000</v>
      </c>
      <c r="H77" s="47">
        <v>92858000</v>
      </c>
      <c r="I77" s="65">
        <f t="shared" si="4"/>
        <v>40192.526608752865</v>
      </c>
    </row>
    <row r="78" spans="2:9" s="1" customFormat="1" ht="29" x14ac:dyDescent="0.35">
      <c r="B78" s="138">
        <v>38</v>
      </c>
      <c r="C78" s="138" t="s">
        <v>308</v>
      </c>
      <c r="D78" s="138" t="s">
        <v>309</v>
      </c>
      <c r="E78" s="138" t="s">
        <v>297</v>
      </c>
      <c r="F78" s="138" t="s">
        <v>309</v>
      </c>
      <c r="G78" s="139">
        <v>12000000</v>
      </c>
      <c r="H78" s="139">
        <v>12000000</v>
      </c>
      <c r="I78" s="140">
        <f t="shared" si="4"/>
        <v>5194.0631857786548</v>
      </c>
    </row>
    <row r="79" spans="2:9" s="1" customFormat="1" ht="43.5" x14ac:dyDescent="0.35">
      <c r="B79" s="138">
        <v>39</v>
      </c>
      <c r="C79" s="138" t="s">
        <v>310</v>
      </c>
      <c r="D79" s="138" t="s">
        <v>311</v>
      </c>
      <c r="E79" s="138" t="s">
        <v>297</v>
      </c>
      <c r="F79" s="138"/>
      <c r="G79" s="139">
        <v>32633500</v>
      </c>
      <c r="H79" s="139">
        <v>32633500</v>
      </c>
      <c r="I79" s="140">
        <f t="shared" si="4"/>
        <v>14125.038414425646</v>
      </c>
    </row>
    <row r="80" spans="2:9" s="1" customFormat="1" ht="29" x14ac:dyDescent="0.35">
      <c r="B80" s="144">
        <v>40</v>
      </c>
      <c r="C80" s="144" t="s">
        <v>312</v>
      </c>
      <c r="D80" s="144" t="s">
        <v>309</v>
      </c>
      <c r="E80" s="144" t="s">
        <v>297</v>
      </c>
      <c r="F80" s="35" t="s">
        <v>309</v>
      </c>
      <c r="G80" s="145">
        <v>12000000</v>
      </c>
      <c r="H80" s="145">
        <v>12000000</v>
      </c>
      <c r="I80" s="146">
        <f t="shared" si="4"/>
        <v>5194.0631857786548</v>
      </c>
    </row>
    <row r="81" spans="2:9" s="1" customFormat="1" ht="29" x14ac:dyDescent="0.35">
      <c r="B81" s="138">
        <v>41</v>
      </c>
      <c r="C81" s="138" t="s">
        <v>313</v>
      </c>
      <c r="D81" s="138" t="s">
        <v>314</v>
      </c>
      <c r="E81" s="138" t="s">
        <v>297</v>
      </c>
      <c r="F81" s="35" t="s">
        <v>314</v>
      </c>
      <c r="G81" s="139">
        <v>34817000</v>
      </c>
      <c r="H81" s="139">
        <v>34817000</v>
      </c>
      <c r="I81" s="140">
        <f t="shared" si="4"/>
        <v>15070.141494937952</v>
      </c>
    </row>
    <row r="82" spans="2:9" s="1" customFormat="1" ht="43.5" x14ac:dyDescent="0.35">
      <c r="B82" s="144">
        <v>42</v>
      </c>
      <c r="C82" s="144" t="s">
        <v>315</v>
      </c>
      <c r="D82" s="144" t="s">
        <v>309</v>
      </c>
      <c r="E82" s="144" t="s">
        <v>297</v>
      </c>
      <c r="F82" s="35" t="s">
        <v>309</v>
      </c>
      <c r="G82" s="145">
        <v>12000000</v>
      </c>
      <c r="H82" s="145">
        <v>12000000</v>
      </c>
      <c r="I82" s="146">
        <f t="shared" si="4"/>
        <v>5194.0631857786548</v>
      </c>
    </row>
    <row r="83" spans="2:9" s="1" customFormat="1" ht="43.5" x14ac:dyDescent="0.35">
      <c r="B83" s="144">
        <v>43</v>
      </c>
      <c r="C83" s="144" t="s">
        <v>316</v>
      </c>
      <c r="D83" s="144" t="s">
        <v>317</v>
      </c>
      <c r="E83" s="144" t="s">
        <v>297</v>
      </c>
      <c r="F83" s="35" t="s">
        <v>410</v>
      </c>
      <c r="G83" s="145">
        <v>45503600</v>
      </c>
      <c r="H83" s="145">
        <v>45503600</v>
      </c>
      <c r="I83" s="146">
        <f t="shared" si="4"/>
        <v>19695.714465033136</v>
      </c>
    </row>
    <row r="84" spans="2:9" s="1" customFormat="1" ht="43.5" x14ac:dyDescent="0.35">
      <c r="B84" s="35">
        <v>44</v>
      </c>
      <c r="C84" s="35" t="s">
        <v>318</v>
      </c>
      <c r="D84" s="35" t="s">
        <v>319</v>
      </c>
      <c r="E84" s="35" t="s">
        <v>297</v>
      </c>
      <c r="F84" s="35" t="s">
        <v>319</v>
      </c>
      <c r="G84" s="47">
        <v>21000000</v>
      </c>
      <c r="H84" s="47">
        <v>21000000</v>
      </c>
      <c r="I84" s="65">
        <f t="shared" si="4"/>
        <v>9089.610575112647</v>
      </c>
    </row>
    <row r="85" spans="2:9" s="1" customFormat="1" ht="43.5" x14ac:dyDescent="0.35">
      <c r="B85" s="35">
        <v>45</v>
      </c>
      <c r="C85" s="35" t="s">
        <v>320</v>
      </c>
      <c r="D85" s="35" t="s">
        <v>321</v>
      </c>
      <c r="E85" s="35" t="s">
        <v>297</v>
      </c>
      <c r="F85" s="35" t="s">
        <v>411</v>
      </c>
      <c r="G85" s="47">
        <v>78300600</v>
      </c>
      <c r="H85" s="47">
        <v>78300600</v>
      </c>
      <c r="I85" s="65">
        <f t="shared" si="4"/>
        <v>33891.521990365014</v>
      </c>
    </row>
    <row r="86" spans="2:9" s="1" customFormat="1" ht="29" x14ac:dyDescent="0.35">
      <c r="B86" s="35">
        <v>46</v>
      </c>
      <c r="C86" s="35" t="s">
        <v>322</v>
      </c>
      <c r="D86" s="35" t="s">
        <v>323</v>
      </c>
      <c r="E86" s="35" t="s">
        <v>297</v>
      </c>
      <c r="F86" s="35" t="s">
        <v>323</v>
      </c>
      <c r="G86" s="47">
        <v>17278150</v>
      </c>
      <c r="H86" s="47">
        <v>17278150</v>
      </c>
      <c r="I86" s="65">
        <f t="shared" si="4"/>
        <v>7478.6502361134562</v>
      </c>
    </row>
    <row r="87" spans="2:9" s="1" customFormat="1" ht="29" x14ac:dyDescent="0.35">
      <c r="B87" s="138">
        <v>47</v>
      </c>
      <c r="C87" s="138" t="s">
        <v>324</v>
      </c>
      <c r="D87" s="138" t="s">
        <v>325</v>
      </c>
      <c r="E87" s="138" t="s">
        <v>297</v>
      </c>
      <c r="F87" s="138" t="s">
        <v>325</v>
      </c>
      <c r="G87" s="139">
        <v>85825850</v>
      </c>
      <c r="H87" s="139">
        <v>85825850</v>
      </c>
      <c r="I87" s="140">
        <f t="shared" si="4"/>
        <v>37148.74065609675</v>
      </c>
    </row>
    <row r="88" spans="2:9" s="1" customFormat="1" ht="29" x14ac:dyDescent="0.35">
      <c r="B88" s="35">
        <v>48</v>
      </c>
      <c r="C88" s="35" t="s">
        <v>326</v>
      </c>
      <c r="D88" s="35" t="s">
        <v>327</v>
      </c>
      <c r="E88" s="35" t="s">
        <v>297</v>
      </c>
      <c r="F88" s="35" t="s">
        <v>327</v>
      </c>
      <c r="G88" s="47">
        <v>15000000</v>
      </c>
      <c r="H88" s="47">
        <v>15000000</v>
      </c>
      <c r="I88" s="65">
        <f t="shared" si="4"/>
        <v>6492.5789822233191</v>
      </c>
    </row>
    <row r="89" spans="2:9" s="1" customFormat="1" ht="29" x14ac:dyDescent="0.35">
      <c r="B89" s="35">
        <v>49</v>
      </c>
      <c r="C89" s="35" t="s">
        <v>328</v>
      </c>
      <c r="D89" s="35" t="s">
        <v>307</v>
      </c>
      <c r="E89" s="35" t="s">
        <v>297</v>
      </c>
      <c r="F89" s="35"/>
      <c r="G89" s="47">
        <v>50938000</v>
      </c>
      <c r="H89" s="47">
        <v>50938000</v>
      </c>
      <c r="I89" s="65">
        <f t="shared" si="4"/>
        <v>22047.932546432763</v>
      </c>
    </row>
    <row r="90" spans="2:9" s="1" customFormat="1" ht="43.5" x14ac:dyDescent="0.35">
      <c r="B90" s="144">
        <v>50</v>
      </c>
      <c r="C90" s="144" t="s">
        <v>329</v>
      </c>
      <c r="D90" s="144" t="s">
        <v>330</v>
      </c>
      <c r="E90" s="144" t="s">
        <v>297</v>
      </c>
      <c r="F90" s="35" t="s">
        <v>330</v>
      </c>
      <c r="G90" s="145">
        <v>15590000</v>
      </c>
      <c r="H90" s="145">
        <v>15590000</v>
      </c>
      <c r="I90" s="146">
        <f t="shared" si="4"/>
        <v>6747.9537555241031</v>
      </c>
    </row>
    <row r="91" spans="2:9" s="1" customFormat="1" ht="43.5" x14ac:dyDescent="0.35">
      <c r="B91" s="144">
        <v>51</v>
      </c>
      <c r="C91" s="144" t="s">
        <v>331</v>
      </c>
      <c r="D91" s="144" t="s">
        <v>332</v>
      </c>
      <c r="E91" s="144" t="s">
        <v>297</v>
      </c>
      <c r="F91" s="35" t="s">
        <v>410</v>
      </c>
      <c r="G91" s="145">
        <v>42178000</v>
      </c>
      <c r="H91" s="145">
        <v>42178000</v>
      </c>
      <c r="I91" s="146">
        <f t="shared" si="4"/>
        <v>18256.266420814343</v>
      </c>
    </row>
    <row r="92" spans="2:9" s="1" customFormat="1" ht="29" x14ac:dyDescent="0.35">
      <c r="B92" s="35">
        <v>52</v>
      </c>
      <c r="C92" s="35" t="s">
        <v>333</v>
      </c>
      <c r="D92" s="35" t="s">
        <v>334</v>
      </c>
      <c r="E92" s="35" t="s">
        <v>297</v>
      </c>
      <c r="F92" s="35" t="s">
        <v>412</v>
      </c>
      <c r="G92" s="47">
        <v>30276900</v>
      </c>
      <c r="H92" s="47">
        <v>30276900</v>
      </c>
      <c r="I92" s="65">
        <f t="shared" si="4"/>
        <v>13105.01097245848</v>
      </c>
    </row>
    <row r="93" spans="2:9" s="1" customFormat="1" ht="43.5" x14ac:dyDescent="0.35">
      <c r="B93" s="35">
        <v>53</v>
      </c>
      <c r="C93" s="35" t="s">
        <v>335</v>
      </c>
      <c r="D93" s="35" t="s">
        <v>336</v>
      </c>
      <c r="E93" s="35" t="s">
        <v>297</v>
      </c>
      <c r="F93" s="35" t="s">
        <v>413</v>
      </c>
      <c r="G93" s="47">
        <v>100923000</v>
      </c>
      <c r="H93" s="47">
        <v>100923000</v>
      </c>
      <c r="I93" s="65">
        <f t="shared" si="4"/>
        <v>43683.369908194938</v>
      </c>
    </row>
    <row r="94" spans="2:9" s="1" customFormat="1" ht="29" x14ac:dyDescent="0.35">
      <c r="B94" s="138">
        <v>54</v>
      </c>
      <c r="C94" s="138" t="s">
        <v>337</v>
      </c>
      <c r="D94" s="138" t="s">
        <v>338</v>
      </c>
      <c r="E94" s="138" t="s">
        <v>297</v>
      </c>
      <c r="F94" s="138" t="s">
        <v>414</v>
      </c>
      <c r="G94" s="139">
        <v>29658850</v>
      </c>
      <c r="H94" s="139">
        <v>29658850</v>
      </c>
      <c r="I94" s="140">
        <f t="shared" si="4"/>
        <v>12837.495076460938</v>
      </c>
    </row>
    <row r="95" spans="2:9" s="1" customFormat="1" ht="29" x14ac:dyDescent="0.35">
      <c r="B95" s="35">
        <v>55</v>
      </c>
      <c r="C95" s="35" t="s">
        <v>339</v>
      </c>
      <c r="D95" s="35" t="s">
        <v>338</v>
      </c>
      <c r="E95" s="35" t="s">
        <v>297</v>
      </c>
      <c r="F95" s="35" t="s">
        <v>414</v>
      </c>
      <c r="G95" s="47">
        <v>28775500</v>
      </c>
      <c r="H95" s="47">
        <v>28775500</v>
      </c>
      <c r="I95" s="65">
        <f t="shared" si="4"/>
        <v>12455.147100197808</v>
      </c>
    </row>
    <row r="96" spans="2:9" s="1" customFormat="1" ht="29" x14ac:dyDescent="0.35">
      <c r="B96" s="144">
        <v>56</v>
      </c>
      <c r="C96" s="144" t="s">
        <v>340</v>
      </c>
      <c r="D96" s="144" t="s">
        <v>338</v>
      </c>
      <c r="E96" s="144" t="s">
        <v>297</v>
      </c>
      <c r="F96" s="144" t="s">
        <v>414</v>
      </c>
      <c r="G96" s="145">
        <v>29658850</v>
      </c>
      <c r="H96" s="145">
        <v>29658850</v>
      </c>
      <c r="I96" s="140">
        <f t="shared" si="4"/>
        <v>12837.495076460938</v>
      </c>
    </row>
    <row r="97" spans="2:9" s="1" customFormat="1" ht="29" x14ac:dyDescent="0.35">
      <c r="B97" s="35">
        <v>57</v>
      </c>
      <c r="C97" s="35" t="s">
        <v>341</v>
      </c>
      <c r="D97" s="35" t="s">
        <v>338</v>
      </c>
      <c r="E97" s="35" t="s">
        <v>297</v>
      </c>
      <c r="F97" s="35" t="s">
        <v>414</v>
      </c>
      <c r="G97" s="47">
        <v>28775500</v>
      </c>
      <c r="H97" s="47">
        <v>28775500</v>
      </c>
      <c r="I97" s="65">
        <f t="shared" si="4"/>
        <v>12455.147100197808</v>
      </c>
    </row>
    <row r="98" spans="2:9" s="1" customFormat="1" ht="43.5" x14ac:dyDescent="0.35">
      <c r="B98" s="142">
        <v>58</v>
      </c>
      <c r="C98" s="138" t="s">
        <v>342</v>
      </c>
      <c r="D98" s="138" t="s">
        <v>343</v>
      </c>
      <c r="E98" s="143" t="s">
        <v>122</v>
      </c>
      <c r="F98" s="138" t="s">
        <v>343</v>
      </c>
      <c r="G98" s="139">
        <v>78539087.030000001</v>
      </c>
      <c r="H98" s="139">
        <v>78539087.030000001</v>
      </c>
      <c r="I98" s="140">
        <f t="shared" si="4"/>
        <v>33994.748382265738</v>
      </c>
    </row>
    <row r="99" spans="2:9" s="1" customFormat="1" ht="23.25" customHeight="1" x14ac:dyDescent="0.35">
      <c r="B99" s="40"/>
      <c r="C99" s="40" t="s">
        <v>7</v>
      </c>
      <c r="D99" s="40"/>
      <c r="E99" s="40"/>
      <c r="F99" s="40"/>
      <c r="G99" s="25">
        <f t="shared" ref="G99:H99" si="5">SUM(G41:G98)</f>
        <v>12689632883.73</v>
      </c>
      <c r="H99" s="25">
        <f t="shared" si="5"/>
        <v>12504632883.73</v>
      </c>
      <c r="I99" s="25">
        <f>SUM(I41:I98)</f>
        <v>5412487.7760882638</v>
      </c>
    </row>
    <row r="100" spans="2:9" ht="15.5" x14ac:dyDescent="0.35">
      <c r="B100" s="13"/>
      <c r="C100" s="13"/>
      <c r="D100" s="13"/>
      <c r="E100" s="13"/>
      <c r="F100" s="13"/>
      <c r="G100" s="13"/>
      <c r="H100" s="13"/>
      <c r="I100" s="66"/>
    </row>
    <row r="101" spans="2:9" ht="16" thickBot="1" x14ac:dyDescent="0.4">
      <c r="B101" s="13"/>
      <c r="C101" s="14" t="s">
        <v>84</v>
      </c>
      <c r="D101" s="13"/>
      <c r="E101" s="13"/>
      <c r="F101" s="13"/>
      <c r="G101" s="13"/>
      <c r="H101" s="13"/>
      <c r="I101" s="66"/>
    </row>
    <row r="102" spans="2:9" ht="31" x14ac:dyDescent="0.35">
      <c r="B102" s="7" t="s">
        <v>0</v>
      </c>
      <c r="C102" s="7" t="s">
        <v>9</v>
      </c>
      <c r="D102" s="7" t="s">
        <v>1</v>
      </c>
      <c r="E102" s="7" t="s">
        <v>2</v>
      </c>
      <c r="F102" s="7" t="s">
        <v>3</v>
      </c>
      <c r="G102" s="7" t="s">
        <v>4</v>
      </c>
      <c r="H102" s="34" t="s">
        <v>352</v>
      </c>
      <c r="I102" s="67" t="s">
        <v>5</v>
      </c>
    </row>
    <row r="103" spans="2:9" ht="46.5" x14ac:dyDescent="0.35">
      <c r="B103" s="39">
        <v>1</v>
      </c>
      <c r="C103" s="11" t="s">
        <v>85</v>
      </c>
      <c r="D103" s="133" t="s">
        <v>110</v>
      </c>
      <c r="E103" s="39" t="s">
        <v>6</v>
      </c>
      <c r="F103" s="39" t="s">
        <v>86</v>
      </c>
      <c r="G103" s="38">
        <v>294764800</v>
      </c>
      <c r="H103" s="147">
        <v>294764800</v>
      </c>
      <c r="I103" s="132">
        <f>G103/2310.33</f>
        <v>127585.58301195067</v>
      </c>
    </row>
    <row r="104" spans="2:9" ht="46.5" x14ac:dyDescent="0.35">
      <c r="B104" s="39">
        <v>2</v>
      </c>
      <c r="C104" s="39" t="s">
        <v>87</v>
      </c>
      <c r="D104" s="136" t="s">
        <v>111</v>
      </c>
      <c r="E104" s="39" t="s">
        <v>6</v>
      </c>
      <c r="F104" s="39" t="s">
        <v>88</v>
      </c>
      <c r="G104" s="38">
        <v>242454033.05000001</v>
      </c>
      <c r="H104" s="147">
        <v>242454033.05000001</v>
      </c>
      <c r="I104" s="132">
        <f>G104/2310.33</f>
        <v>104943.46394238053</v>
      </c>
    </row>
    <row r="105" spans="2:9" ht="46.5" x14ac:dyDescent="0.35">
      <c r="B105" s="39">
        <v>3</v>
      </c>
      <c r="C105" s="39" t="s">
        <v>89</v>
      </c>
      <c r="D105" s="133" t="s">
        <v>112</v>
      </c>
      <c r="E105" s="39" t="s">
        <v>6</v>
      </c>
      <c r="F105" s="39" t="s">
        <v>90</v>
      </c>
      <c r="G105" s="38">
        <v>237158000</v>
      </c>
      <c r="H105" s="147">
        <v>237158000</v>
      </c>
      <c r="I105" s="132">
        <f>G105/2310.33</f>
        <v>102651.13641774119</v>
      </c>
    </row>
    <row r="106" spans="2:9" ht="46.5" x14ac:dyDescent="0.35">
      <c r="B106" s="39">
        <v>4</v>
      </c>
      <c r="C106" s="39" t="s">
        <v>91</v>
      </c>
      <c r="D106" s="133" t="s">
        <v>113</v>
      </c>
      <c r="E106" s="39" t="s">
        <v>6</v>
      </c>
      <c r="F106" s="39" t="s">
        <v>92</v>
      </c>
      <c r="G106" s="38">
        <v>295268000</v>
      </c>
      <c r="H106" s="147">
        <v>295268000</v>
      </c>
      <c r="I106" s="132">
        <f>G106/2310.33</f>
        <v>127803.38739487433</v>
      </c>
    </row>
    <row r="107" spans="2:9" ht="46.5" x14ac:dyDescent="0.35">
      <c r="B107" s="39">
        <v>5</v>
      </c>
      <c r="C107" s="39" t="s">
        <v>93</v>
      </c>
      <c r="D107" s="133" t="s">
        <v>114</v>
      </c>
      <c r="E107" s="39" t="s">
        <v>6</v>
      </c>
      <c r="F107" s="133" t="s">
        <v>94</v>
      </c>
      <c r="G107" s="134">
        <v>135758580</v>
      </c>
      <c r="H107" s="147">
        <v>135758580</v>
      </c>
      <c r="I107" s="132">
        <f t="shared" ref="I107:I115" si="6">G107/2310.33</f>
        <v>58761.553544298869</v>
      </c>
    </row>
    <row r="108" spans="2:9" ht="46.5" x14ac:dyDescent="0.35">
      <c r="B108" s="39">
        <v>6</v>
      </c>
      <c r="C108" s="39" t="s">
        <v>95</v>
      </c>
      <c r="D108" s="133" t="s">
        <v>121</v>
      </c>
      <c r="E108" s="39" t="s">
        <v>6</v>
      </c>
      <c r="F108" s="39" t="s">
        <v>96</v>
      </c>
      <c r="G108" s="38">
        <v>325526600</v>
      </c>
      <c r="H108" s="147">
        <v>325526600</v>
      </c>
      <c r="I108" s="132">
        <f t="shared" si="6"/>
        <v>140900.47742097449</v>
      </c>
    </row>
    <row r="109" spans="2:9" ht="46.5" x14ac:dyDescent="0.35">
      <c r="B109" s="39">
        <v>7</v>
      </c>
      <c r="C109" s="39" t="s">
        <v>97</v>
      </c>
      <c r="D109" s="133" t="s">
        <v>120</v>
      </c>
      <c r="E109" s="39" t="s">
        <v>6</v>
      </c>
      <c r="F109" s="39" t="s">
        <v>98</v>
      </c>
      <c r="G109" s="38">
        <v>253139500</v>
      </c>
      <c r="H109" s="147">
        <v>253139500</v>
      </c>
      <c r="I109" s="132">
        <f t="shared" si="6"/>
        <v>109568.54648470132</v>
      </c>
    </row>
    <row r="110" spans="2:9" ht="46.5" x14ac:dyDescent="0.35">
      <c r="B110" s="39">
        <v>8</v>
      </c>
      <c r="C110" s="39" t="s">
        <v>99</v>
      </c>
      <c r="D110" s="133" t="s">
        <v>119</v>
      </c>
      <c r="E110" s="39" t="s">
        <v>6</v>
      </c>
      <c r="F110" s="39" t="s">
        <v>100</v>
      </c>
      <c r="G110" s="38">
        <v>214366982</v>
      </c>
      <c r="H110" s="147">
        <v>214366982</v>
      </c>
      <c r="I110" s="132">
        <f t="shared" si="6"/>
        <v>92786.304121056295</v>
      </c>
    </row>
    <row r="111" spans="2:9" ht="46.5" x14ac:dyDescent="0.35">
      <c r="B111" s="39">
        <v>9</v>
      </c>
      <c r="C111" s="39" t="s">
        <v>101</v>
      </c>
      <c r="D111" s="133" t="s">
        <v>118</v>
      </c>
      <c r="E111" s="39" t="s">
        <v>6</v>
      </c>
      <c r="F111" s="133" t="s">
        <v>102</v>
      </c>
      <c r="G111" s="134">
        <v>250000000</v>
      </c>
      <c r="H111" s="147">
        <v>250000000</v>
      </c>
      <c r="I111" s="132">
        <f t="shared" si="6"/>
        <v>108209.64970372198</v>
      </c>
    </row>
    <row r="112" spans="2:9" ht="46.5" x14ac:dyDescent="0.35">
      <c r="B112" s="39">
        <v>10</v>
      </c>
      <c r="C112" s="39" t="s">
        <v>103</v>
      </c>
      <c r="D112" s="133" t="s">
        <v>117</v>
      </c>
      <c r="E112" s="39" t="s">
        <v>6</v>
      </c>
      <c r="F112" s="39" t="s">
        <v>104</v>
      </c>
      <c r="G112" s="38">
        <v>319782000</v>
      </c>
      <c r="H112" s="147">
        <v>319782000</v>
      </c>
      <c r="I112" s="132">
        <f t="shared" si="6"/>
        <v>138413.99280622249</v>
      </c>
    </row>
    <row r="113" spans="2:10" ht="46.5" x14ac:dyDescent="0.35">
      <c r="B113" s="39">
        <v>11</v>
      </c>
      <c r="C113" s="39" t="s">
        <v>105</v>
      </c>
      <c r="D113" s="133" t="s">
        <v>229</v>
      </c>
      <c r="E113" s="39" t="s">
        <v>6</v>
      </c>
      <c r="F113" s="133" t="s">
        <v>106</v>
      </c>
      <c r="G113" s="134">
        <v>260244752</v>
      </c>
      <c r="H113" s="147">
        <v>260244752</v>
      </c>
      <c r="I113" s="132">
        <f t="shared" si="6"/>
        <v>112643.973804608</v>
      </c>
    </row>
    <row r="114" spans="2:10" ht="77.5" x14ac:dyDescent="0.35">
      <c r="B114" s="39">
        <v>12</v>
      </c>
      <c r="C114" s="39" t="s">
        <v>107</v>
      </c>
      <c r="D114" s="76" t="s">
        <v>116</v>
      </c>
      <c r="E114" s="39" t="s">
        <v>6</v>
      </c>
      <c r="F114" s="133" t="s">
        <v>108</v>
      </c>
      <c r="G114" s="134">
        <v>932190654.96000004</v>
      </c>
      <c r="H114" s="147">
        <v>932190654.96000004</v>
      </c>
      <c r="I114" s="132">
        <f t="shared" si="6"/>
        <v>403488.09692121908</v>
      </c>
    </row>
    <row r="115" spans="2:10" ht="59.25" customHeight="1" x14ac:dyDescent="0.35">
      <c r="B115" s="39">
        <v>13</v>
      </c>
      <c r="C115" s="39" t="s">
        <v>109</v>
      </c>
      <c r="D115" s="133" t="s">
        <v>115</v>
      </c>
      <c r="E115" s="39" t="s">
        <v>6</v>
      </c>
      <c r="F115" s="133" t="s">
        <v>108</v>
      </c>
      <c r="G115" s="134">
        <v>212134743.56</v>
      </c>
      <c r="H115" s="147">
        <v>212134743.56</v>
      </c>
      <c r="I115" s="132">
        <f t="shared" si="6"/>
        <v>91820.105162465974</v>
      </c>
    </row>
    <row r="116" spans="2:10" s="1" customFormat="1" ht="15.5" x14ac:dyDescent="0.35">
      <c r="B116" s="164" t="s">
        <v>7</v>
      </c>
      <c r="C116" s="164"/>
      <c r="D116" s="164"/>
      <c r="E116" s="164"/>
      <c r="F116" s="164"/>
      <c r="G116" s="25">
        <f t="shared" ref="G116:H116" si="7">SUM(G103:G115)</f>
        <v>3972788645.5700002</v>
      </c>
      <c r="H116" s="25">
        <f t="shared" si="7"/>
        <v>3972788645.5700002</v>
      </c>
      <c r="I116" s="25">
        <f>SUM(I103:I115)</f>
        <v>1719576.2707362152</v>
      </c>
    </row>
    <row r="117" spans="2:10" ht="15.5" x14ac:dyDescent="0.35">
      <c r="B117" s="13"/>
      <c r="C117" s="13"/>
      <c r="D117" s="13"/>
      <c r="E117" s="13"/>
      <c r="F117" s="13"/>
      <c r="G117" s="13"/>
      <c r="H117" s="13"/>
      <c r="I117" s="66"/>
    </row>
    <row r="118" spans="2:10" ht="16" thickBot="1" x14ac:dyDescent="0.4">
      <c r="B118" s="13"/>
      <c r="C118" s="14" t="s">
        <v>128</v>
      </c>
      <c r="D118" s="13"/>
      <c r="E118" s="13"/>
      <c r="F118" s="13"/>
      <c r="G118" s="13"/>
      <c r="H118" s="13"/>
      <c r="I118" s="66"/>
    </row>
    <row r="119" spans="2:10" ht="31" x14ac:dyDescent="0.35">
      <c r="B119" s="7" t="s">
        <v>0</v>
      </c>
      <c r="C119" s="7" t="s">
        <v>9</v>
      </c>
      <c r="D119" s="7" t="s">
        <v>1</v>
      </c>
      <c r="E119" s="7" t="s">
        <v>2</v>
      </c>
      <c r="F119" s="7" t="s">
        <v>3</v>
      </c>
      <c r="G119" s="7" t="s">
        <v>4</v>
      </c>
      <c r="H119" s="34" t="s">
        <v>352</v>
      </c>
      <c r="I119" s="67" t="s">
        <v>353</v>
      </c>
    </row>
    <row r="120" spans="2:10" ht="43.5" x14ac:dyDescent="0.35">
      <c r="B120" s="2">
        <v>1</v>
      </c>
      <c r="C120" s="31" t="s">
        <v>207</v>
      </c>
      <c r="D120" s="31" t="s">
        <v>129</v>
      </c>
      <c r="E120" s="35" t="s">
        <v>122</v>
      </c>
      <c r="F120" s="35" t="s">
        <v>232</v>
      </c>
      <c r="G120" s="123">
        <f>I120*2310.33</f>
        <v>697962660.50999999</v>
      </c>
      <c r="H120" s="146">
        <v>697962660.50999999</v>
      </c>
      <c r="I120" s="123">
        <f>H120/2310.33</f>
        <v>302105.18000025972</v>
      </c>
    </row>
    <row r="121" spans="2:10" ht="43.5" x14ac:dyDescent="0.35">
      <c r="B121" s="2">
        <v>2</v>
      </c>
      <c r="C121" s="32" t="s">
        <v>208</v>
      </c>
      <c r="D121" s="32" t="s">
        <v>205</v>
      </c>
      <c r="E121" s="35" t="s">
        <v>231</v>
      </c>
      <c r="F121" s="35" t="s">
        <v>233</v>
      </c>
      <c r="G121" s="123">
        <v>74526440</v>
      </c>
      <c r="H121" s="146">
        <v>74526440</v>
      </c>
      <c r="I121" s="123">
        <f t="shared" ref="I121:I122" si="8">H121/2310.33</f>
        <v>32257.919864261818</v>
      </c>
      <c r="J121" t="s">
        <v>415</v>
      </c>
    </row>
    <row r="122" spans="2:10" ht="43.5" x14ac:dyDescent="0.35">
      <c r="B122" s="2">
        <v>3</v>
      </c>
      <c r="C122" s="32" t="s">
        <v>208</v>
      </c>
      <c r="D122" s="32" t="s">
        <v>206</v>
      </c>
      <c r="E122" s="35" t="s">
        <v>231</v>
      </c>
      <c r="F122" s="35" t="s">
        <v>234</v>
      </c>
      <c r="G122" s="123">
        <v>42068000</v>
      </c>
      <c r="H122" s="146">
        <v>42068000</v>
      </c>
      <c r="I122" s="123">
        <f t="shared" si="8"/>
        <v>18208.654174944706</v>
      </c>
      <c r="J122" t="s">
        <v>415</v>
      </c>
    </row>
    <row r="123" spans="2:10" s="1" customFormat="1" ht="15.5" x14ac:dyDescent="0.35">
      <c r="B123" s="40"/>
      <c r="C123" s="40" t="s">
        <v>7</v>
      </c>
      <c r="D123" s="40"/>
      <c r="E123" s="39"/>
      <c r="F123" s="39"/>
      <c r="G123" s="25">
        <f t="shared" ref="G123:H123" si="9">SUM(G120:G122)</f>
        <v>814557100.50999999</v>
      </c>
      <c r="H123" s="25">
        <f t="shared" si="9"/>
        <v>814557100.50999999</v>
      </c>
      <c r="I123" s="25">
        <f>SUM(I120:I122)</f>
        <v>352571.75403946626</v>
      </c>
    </row>
    <row r="124" spans="2:10" s="1" customFormat="1" ht="15.5" x14ac:dyDescent="0.35">
      <c r="B124" s="14"/>
      <c r="C124" s="14"/>
      <c r="D124" s="14"/>
      <c r="E124" s="16"/>
      <c r="F124" s="16"/>
      <c r="G124" s="17"/>
      <c r="H124" s="17"/>
      <c r="I124" s="63"/>
    </row>
    <row r="125" spans="2:10" s="1" customFormat="1" ht="15.5" x14ac:dyDescent="0.35">
      <c r="B125" s="14"/>
      <c r="C125" s="14"/>
      <c r="D125" s="14"/>
      <c r="E125" s="14"/>
      <c r="F125" s="14"/>
      <c r="G125" s="17"/>
      <c r="H125" s="17"/>
      <c r="I125" s="63"/>
    </row>
    <row r="126" spans="2:10" s="1" customFormat="1" ht="16" thickBot="1" x14ac:dyDescent="0.4">
      <c r="B126" s="13"/>
      <c r="C126" s="14" t="s">
        <v>150</v>
      </c>
      <c r="D126" s="13"/>
      <c r="E126" s="13"/>
      <c r="F126" s="13"/>
      <c r="G126" s="13"/>
      <c r="H126" s="13"/>
      <c r="I126" s="66"/>
    </row>
    <row r="127" spans="2:10" s="1" customFormat="1" ht="31.5" thickBot="1" x14ac:dyDescent="0.4">
      <c r="B127" s="9" t="s">
        <v>0</v>
      </c>
      <c r="C127" s="19" t="s">
        <v>9</v>
      </c>
      <c r="D127" s="19" t="s">
        <v>1</v>
      </c>
      <c r="E127" s="19" t="s">
        <v>2</v>
      </c>
      <c r="F127" s="19" t="s">
        <v>3</v>
      </c>
      <c r="G127" s="19" t="s">
        <v>4</v>
      </c>
      <c r="H127" s="74"/>
      <c r="I127" s="68" t="s">
        <v>5</v>
      </c>
    </row>
    <row r="128" spans="2:10" s="1" customFormat="1" ht="93.5" thickBot="1" x14ac:dyDescent="0.4">
      <c r="B128" s="20">
        <v>1</v>
      </c>
      <c r="C128" s="21" t="s">
        <v>151</v>
      </c>
      <c r="D128" s="21" t="s">
        <v>152</v>
      </c>
      <c r="E128" s="21" t="s">
        <v>153</v>
      </c>
      <c r="F128" s="148" t="s">
        <v>154</v>
      </c>
      <c r="G128" s="123">
        <v>1685287800</v>
      </c>
      <c r="H128" s="153">
        <v>1685287800</v>
      </c>
      <c r="I128" s="77">
        <f>H128/2310.33</f>
        <v>729457.60995182511</v>
      </c>
    </row>
    <row r="129" spans="2:9" s="1" customFormat="1" ht="16" thickBot="1" x14ac:dyDescent="0.4">
      <c r="B129" s="22"/>
      <c r="C129" s="165" t="s">
        <v>7</v>
      </c>
      <c r="D129" s="166"/>
      <c r="E129" s="166"/>
      <c r="F129" s="167"/>
      <c r="G129" s="69">
        <f t="shared" ref="G129:H129" si="10">SUM(G128)</f>
        <v>1685287800</v>
      </c>
      <c r="H129" s="69">
        <f t="shared" si="10"/>
        <v>1685287800</v>
      </c>
      <c r="I129" s="69">
        <f>SUM(I128)</f>
        <v>729457.60995182511</v>
      </c>
    </row>
    <row r="130" spans="2:9" s="1" customFormat="1" ht="15.5" x14ac:dyDescent="0.35">
      <c r="B130" s="14"/>
      <c r="C130" s="14"/>
      <c r="D130" s="14"/>
      <c r="E130" s="14"/>
      <c r="F130" s="14"/>
      <c r="G130" s="17"/>
      <c r="H130" s="17"/>
      <c r="I130" s="63"/>
    </row>
    <row r="131" spans="2:9" s="1" customFormat="1" ht="15.5" x14ac:dyDescent="0.35">
      <c r="B131" s="14"/>
      <c r="C131" s="14"/>
      <c r="D131" s="14"/>
      <c r="E131" s="14"/>
      <c r="F131" s="14"/>
      <c r="G131" s="17"/>
      <c r="H131" s="17"/>
      <c r="I131" s="63"/>
    </row>
    <row r="132" spans="2:9" ht="16" thickBot="1" x14ac:dyDescent="0.4">
      <c r="B132" s="13"/>
      <c r="C132" s="14" t="s">
        <v>127</v>
      </c>
      <c r="D132" s="13"/>
      <c r="E132" s="13"/>
      <c r="F132" s="13"/>
      <c r="G132" s="13"/>
      <c r="H132" s="13"/>
      <c r="I132" s="66"/>
    </row>
    <row r="133" spans="2:9" ht="31" x14ac:dyDescent="0.35">
      <c r="B133" s="7" t="s">
        <v>0</v>
      </c>
      <c r="C133" s="7" t="s">
        <v>9</v>
      </c>
      <c r="D133" s="7" t="s">
        <v>1</v>
      </c>
      <c r="E133" s="7" t="s">
        <v>2</v>
      </c>
      <c r="F133" s="7" t="s">
        <v>3</v>
      </c>
      <c r="G133" s="7" t="s">
        <v>4</v>
      </c>
      <c r="H133" s="34" t="s">
        <v>352</v>
      </c>
      <c r="I133" s="67" t="s">
        <v>354</v>
      </c>
    </row>
    <row r="134" spans="2:9" ht="77.5" x14ac:dyDescent="0.35">
      <c r="B134" s="39">
        <v>1</v>
      </c>
      <c r="C134" s="11" t="s">
        <v>130</v>
      </c>
      <c r="D134" s="39" t="s">
        <v>131</v>
      </c>
      <c r="E134" s="39" t="s">
        <v>6</v>
      </c>
      <c r="F134" s="39" t="s">
        <v>132</v>
      </c>
      <c r="G134" s="38">
        <v>1580285500</v>
      </c>
      <c r="H134" s="147">
        <v>1580285500</v>
      </c>
      <c r="I134" s="77">
        <f>H134/2310.33</f>
        <v>684008.5615474846</v>
      </c>
    </row>
    <row r="135" spans="2:9" ht="15.75" customHeight="1" x14ac:dyDescent="0.35">
      <c r="B135" s="39">
        <v>2</v>
      </c>
      <c r="C135" s="39" t="s">
        <v>133</v>
      </c>
      <c r="D135" s="39" t="s">
        <v>134</v>
      </c>
      <c r="E135" s="39" t="s">
        <v>6</v>
      </c>
      <c r="F135" s="39" t="s">
        <v>135</v>
      </c>
      <c r="G135" s="38">
        <v>725316500</v>
      </c>
      <c r="H135" s="147">
        <v>725316500</v>
      </c>
      <c r="I135" s="77">
        <f t="shared" ref="I135:I139" si="11">H135/2310.33</f>
        <v>313944.97755731863</v>
      </c>
    </row>
    <row r="136" spans="2:9" ht="15.75" customHeight="1" x14ac:dyDescent="0.35">
      <c r="B136" s="39">
        <v>3</v>
      </c>
      <c r="C136" s="39" t="s">
        <v>136</v>
      </c>
      <c r="D136" s="39" t="s">
        <v>137</v>
      </c>
      <c r="E136" s="39" t="s">
        <v>6</v>
      </c>
      <c r="F136" s="39" t="s">
        <v>138</v>
      </c>
      <c r="G136" s="38">
        <v>676494000</v>
      </c>
      <c r="H136" s="147">
        <v>676494000</v>
      </c>
      <c r="I136" s="77">
        <f t="shared" si="11"/>
        <v>292812.71506667882</v>
      </c>
    </row>
    <row r="137" spans="2:9" ht="15.75" customHeight="1" x14ac:dyDescent="0.35">
      <c r="B137" s="39">
        <v>4</v>
      </c>
      <c r="C137" s="39" t="s">
        <v>139</v>
      </c>
      <c r="D137" s="39" t="s">
        <v>140</v>
      </c>
      <c r="E137" s="39" t="s">
        <v>6</v>
      </c>
      <c r="F137" s="39" t="s">
        <v>138</v>
      </c>
      <c r="G137" s="38">
        <v>439904000</v>
      </c>
      <c r="H137" s="147">
        <v>439904000</v>
      </c>
      <c r="I137" s="77">
        <f t="shared" si="11"/>
        <v>190407.43097306447</v>
      </c>
    </row>
    <row r="138" spans="2:9" ht="15.75" customHeight="1" x14ac:dyDescent="0.35">
      <c r="B138" s="39">
        <v>5</v>
      </c>
      <c r="C138" s="39" t="s">
        <v>141</v>
      </c>
      <c r="D138" s="39" t="s">
        <v>142</v>
      </c>
      <c r="E138" s="39" t="s">
        <v>6</v>
      </c>
      <c r="F138" s="39" t="s">
        <v>138</v>
      </c>
      <c r="G138" s="38">
        <v>938808000</v>
      </c>
      <c r="H138" s="147">
        <v>938808000</v>
      </c>
      <c r="I138" s="77">
        <f t="shared" si="11"/>
        <v>406352.33927620732</v>
      </c>
    </row>
    <row r="139" spans="2:9" ht="15.75" customHeight="1" x14ac:dyDescent="0.35">
      <c r="B139" s="39">
        <v>6</v>
      </c>
      <c r="C139" s="39" t="s">
        <v>143</v>
      </c>
      <c r="D139" s="39" t="s">
        <v>144</v>
      </c>
      <c r="E139" s="39" t="s">
        <v>6</v>
      </c>
      <c r="F139" s="39" t="s">
        <v>145</v>
      </c>
      <c r="G139" s="38">
        <v>1629226403.0899999</v>
      </c>
      <c r="H139" s="147">
        <v>1733762659.0020001</v>
      </c>
      <c r="I139" s="77">
        <f t="shared" si="11"/>
        <v>750439.4</v>
      </c>
    </row>
    <row r="140" spans="2:9" ht="15.75" customHeight="1" x14ac:dyDescent="0.35">
      <c r="B140" s="39">
        <v>7</v>
      </c>
      <c r="C140" s="39" t="s">
        <v>146</v>
      </c>
      <c r="D140" s="39" t="s">
        <v>147</v>
      </c>
      <c r="E140" s="39" t="s">
        <v>6</v>
      </c>
      <c r="F140" s="39" t="s">
        <v>145</v>
      </c>
      <c r="G140" s="38">
        <v>404964262.49000001</v>
      </c>
      <c r="H140" s="147">
        <v>405106292.4612</v>
      </c>
      <c r="I140" s="77">
        <f>H140/2310.33</f>
        <v>175345.64</v>
      </c>
    </row>
    <row r="141" spans="2:9" ht="15.75" customHeight="1" thickBot="1" x14ac:dyDescent="0.4">
      <c r="B141" s="171" t="s">
        <v>7</v>
      </c>
      <c r="C141" s="172"/>
      <c r="D141" s="172"/>
      <c r="E141" s="173"/>
      <c r="F141" s="26"/>
      <c r="G141" s="27">
        <f>SUM(G134:G140)</f>
        <v>6394998665.5799999</v>
      </c>
      <c r="H141" s="27">
        <f>SUM(H134:H140)</f>
        <v>6499676951.4631996</v>
      </c>
      <c r="I141" s="77">
        <f>H141/2310.33</f>
        <v>2813311.0644207536</v>
      </c>
    </row>
    <row r="142" spans="2:9" s="1" customFormat="1" ht="15.5" x14ac:dyDescent="0.35">
      <c r="B142" s="14"/>
      <c r="C142" s="14"/>
      <c r="D142" s="14"/>
      <c r="E142" s="14"/>
      <c r="F142" s="14"/>
      <c r="G142" s="17"/>
      <c r="H142" s="17"/>
      <c r="I142" s="63"/>
    </row>
    <row r="143" spans="2:9" ht="15.5" x14ac:dyDescent="0.35">
      <c r="B143" s="13"/>
      <c r="C143" s="13"/>
      <c r="D143" s="13"/>
      <c r="E143" s="13"/>
      <c r="F143" s="13"/>
      <c r="G143" s="13"/>
      <c r="H143" s="13"/>
      <c r="I143" s="66"/>
    </row>
    <row r="144" spans="2:9" s="3" customFormat="1" ht="18.5" thickBot="1" x14ac:dyDescent="0.45">
      <c r="B144" s="14"/>
      <c r="C144" s="14" t="s">
        <v>155</v>
      </c>
      <c r="D144" s="14"/>
      <c r="E144" s="14"/>
      <c r="F144" s="14"/>
      <c r="G144" s="14"/>
      <c r="H144" s="14"/>
      <c r="I144" s="63"/>
    </row>
    <row r="145" spans="2:9" s="3" customFormat="1" ht="31" x14ac:dyDescent="0.4">
      <c r="B145" s="149" t="s">
        <v>0</v>
      </c>
      <c r="C145" s="149" t="s">
        <v>156</v>
      </c>
      <c r="D145" s="150" t="s">
        <v>1</v>
      </c>
      <c r="E145" s="150" t="s">
        <v>2</v>
      </c>
      <c r="F145" s="150" t="s">
        <v>3</v>
      </c>
      <c r="G145" s="150" t="s">
        <v>125</v>
      </c>
      <c r="H145" s="34" t="s">
        <v>352</v>
      </c>
      <c r="I145" s="151" t="s">
        <v>126</v>
      </c>
    </row>
    <row r="146" spans="2:9" ht="62" x14ac:dyDescent="0.35">
      <c r="B146" s="135">
        <v>1</v>
      </c>
      <c r="C146" s="39" t="s">
        <v>213</v>
      </c>
      <c r="D146" s="39" t="s">
        <v>157</v>
      </c>
      <c r="E146" s="39" t="s">
        <v>123</v>
      </c>
      <c r="F146" s="39" t="s">
        <v>180</v>
      </c>
      <c r="G146" s="15">
        <v>145540367.43000001</v>
      </c>
      <c r="H146" s="15">
        <v>145540367.43000001</v>
      </c>
      <c r="I146" s="132">
        <f>H146/2310.33</f>
        <v>62995.488709405152</v>
      </c>
    </row>
    <row r="147" spans="2:9" ht="62" x14ac:dyDescent="0.35">
      <c r="B147" s="135">
        <v>2</v>
      </c>
      <c r="C147" s="39" t="s">
        <v>202</v>
      </c>
      <c r="D147" s="39" t="s">
        <v>158</v>
      </c>
      <c r="E147" s="39" t="s">
        <v>178</v>
      </c>
      <c r="F147" s="39" t="s">
        <v>181</v>
      </c>
      <c r="G147" s="23">
        <v>85381437</v>
      </c>
      <c r="H147" s="23">
        <v>85381437</v>
      </c>
      <c r="I147" s="132">
        <f t="shared" ref="I147:I167" si="12">H147/2310.33</f>
        <v>36956.381555881628</v>
      </c>
    </row>
    <row r="148" spans="2:9" ht="62" x14ac:dyDescent="0.35">
      <c r="B148" s="135">
        <v>3</v>
      </c>
      <c r="C148" s="39" t="s">
        <v>214</v>
      </c>
      <c r="D148" s="10" t="s">
        <v>159</v>
      </c>
      <c r="E148" s="39" t="s">
        <v>123</v>
      </c>
      <c r="F148" s="10" t="s">
        <v>182</v>
      </c>
      <c r="G148" s="132">
        <v>51474551</v>
      </c>
      <c r="H148" s="132">
        <v>51474551</v>
      </c>
      <c r="I148" s="132">
        <f t="shared" si="12"/>
        <v>22280.17252946549</v>
      </c>
    </row>
    <row r="149" spans="2:9" ht="62" x14ac:dyDescent="0.35">
      <c r="B149" s="135">
        <v>4</v>
      </c>
      <c r="C149" s="39" t="s">
        <v>215</v>
      </c>
      <c r="D149" s="10" t="s">
        <v>160</v>
      </c>
      <c r="E149" s="39" t="s">
        <v>123</v>
      </c>
      <c r="F149" s="10" t="s">
        <v>183</v>
      </c>
      <c r="G149" s="132">
        <v>77626652</v>
      </c>
      <c r="H149" s="132">
        <v>77626652</v>
      </c>
      <c r="I149" s="132">
        <f t="shared" si="12"/>
        <v>33599.811282370916</v>
      </c>
    </row>
    <row r="150" spans="2:9" ht="77.5" x14ac:dyDescent="0.35">
      <c r="B150" s="135">
        <v>5</v>
      </c>
      <c r="C150" s="39" t="s">
        <v>216</v>
      </c>
      <c r="D150" s="10" t="s">
        <v>160</v>
      </c>
      <c r="E150" s="39" t="s">
        <v>123</v>
      </c>
      <c r="F150" s="10" t="s">
        <v>183</v>
      </c>
      <c r="G150" s="132">
        <v>59974030</v>
      </c>
      <c r="H150" s="132">
        <v>59974030</v>
      </c>
      <c r="I150" s="132">
        <f t="shared" si="12"/>
        <v>25959.075110482052</v>
      </c>
    </row>
    <row r="151" spans="2:9" ht="93" x14ac:dyDescent="0.35">
      <c r="B151" s="135">
        <v>6</v>
      </c>
      <c r="C151" s="39" t="s">
        <v>217</v>
      </c>
      <c r="D151" s="8" t="s">
        <v>161</v>
      </c>
      <c r="E151" s="39" t="s">
        <v>123</v>
      </c>
      <c r="F151" s="8" t="s">
        <v>184</v>
      </c>
      <c r="G151" s="132">
        <v>151564996</v>
      </c>
      <c r="H151" s="132">
        <v>151564996</v>
      </c>
      <c r="I151" s="132">
        <f t="shared" si="12"/>
        <v>65603.1804980241</v>
      </c>
    </row>
    <row r="152" spans="2:9" ht="124" x14ac:dyDescent="0.35">
      <c r="B152" s="135">
        <v>7</v>
      </c>
      <c r="C152" s="11" t="s">
        <v>209</v>
      </c>
      <c r="D152" s="135" t="s">
        <v>162</v>
      </c>
      <c r="E152" s="39" t="s">
        <v>123</v>
      </c>
      <c r="F152" s="8" t="s">
        <v>185</v>
      </c>
      <c r="G152" s="132">
        <v>87025000</v>
      </c>
      <c r="H152" s="132">
        <v>87025000</v>
      </c>
      <c r="I152" s="132">
        <f t="shared" si="12"/>
        <v>37667.779061865622</v>
      </c>
    </row>
    <row r="153" spans="2:9" ht="124" x14ac:dyDescent="0.35">
      <c r="B153" s="135">
        <v>8</v>
      </c>
      <c r="C153" s="11" t="s">
        <v>210</v>
      </c>
      <c r="D153" s="135" t="s">
        <v>163</v>
      </c>
      <c r="E153" s="39" t="s">
        <v>123</v>
      </c>
      <c r="F153" s="39" t="s">
        <v>186</v>
      </c>
      <c r="G153" s="132">
        <v>150811250</v>
      </c>
      <c r="H153" s="132">
        <v>150811250</v>
      </c>
      <c r="I153" s="132">
        <f t="shared" si="12"/>
        <v>65276.930135521769</v>
      </c>
    </row>
    <row r="154" spans="2:9" ht="93" x14ac:dyDescent="0.35">
      <c r="B154" s="135">
        <v>9</v>
      </c>
      <c r="C154" s="11" t="s">
        <v>218</v>
      </c>
      <c r="D154" s="8" t="s">
        <v>164</v>
      </c>
      <c r="E154" s="39" t="s">
        <v>123</v>
      </c>
      <c r="F154" s="8" t="s">
        <v>187</v>
      </c>
      <c r="G154" s="132">
        <v>265758184</v>
      </c>
      <c r="H154" s="132">
        <v>265758184</v>
      </c>
      <c r="I154" s="132">
        <f t="shared" si="12"/>
        <v>115030.39998614918</v>
      </c>
    </row>
    <row r="155" spans="2:9" ht="62" x14ac:dyDescent="0.35">
      <c r="B155" s="135">
        <v>10</v>
      </c>
      <c r="C155" s="11" t="s">
        <v>219</v>
      </c>
      <c r="D155" s="135" t="s">
        <v>165</v>
      </c>
      <c r="E155" s="39" t="s">
        <v>123</v>
      </c>
      <c r="F155" s="8" t="s">
        <v>188</v>
      </c>
      <c r="G155" s="132">
        <v>9730000</v>
      </c>
      <c r="H155" s="132">
        <v>9730000</v>
      </c>
      <c r="I155" s="132">
        <f t="shared" si="12"/>
        <v>4211.5195664688599</v>
      </c>
    </row>
    <row r="156" spans="2:9" ht="62" x14ac:dyDescent="0.35">
      <c r="B156" s="135">
        <v>11</v>
      </c>
      <c r="C156" s="11" t="s">
        <v>220</v>
      </c>
      <c r="D156" s="8" t="s">
        <v>166</v>
      </c>
      <c r="E156" s="39" t="s">
        <v>123</v>
      </c>
      <c r="F156" s="8" t="s">
        <v>189</v>
      </c>
      <c r="G156" s="132">
        <v>45515432</v>
      </c>
      <c r="H156" s="132">
        <v>45515432</v>
      </c>
      <c r="I156" s="132">
        <f t="shared" si="12"/>
        <v>19700.835811334313</v>
      </c>
    </row>
    <row r="157" spans="2:9" ht="77.5" x14ac:dyDescent="0.35">
      <c r="B157" s="135">
        <v>12</v>
      </c>
      <c r="C157" s="29" t="s">
        <v>221</v>
      </c>
      <c r="D157" s="8" t="s">
        <v>167</v>
      </c>
      <c r="E157" s="39" t="s">
        <v>123</v>
      </c>
      <c r="F157" s="8" t="s">
        <v>190</v>
      </c>
      <c r="G157" s="132">
        <v>14971000</v>
      </c>
      <c r="H157" s="132">
        <v>14971000</v>
      </c>
      <c r="I157" s="132">
        <f t="shared" si="12"/>
        <v>6480.0266628576874</v>
      </c>
    </row>
    <row r="158" spans="2:9" ht="77.5" x14ac:dyDescent="0.35">
      <c r="B158" s="135">
        <v>13</v>
      </c>
      <c r="C158" s="29" t="s">
        <v>222</v>
      </c>
      <c r="D158" s="135" t="s">
        <v>168</v>
      </c>
      <c r="E158" s="39" t="s">
        <v>123</v>
      </c>
      <c r="F158" s="11" t="s">
        <v>191</v>
      </c>
      <c r="G158" s="132">
        <v>90855100</v>
      </c>
      <c r="H158" s="132">
        <v>90855100</v>
      </c>
      <c r="I158" s="132">
        <f t="shared" si="12"/>
        <v>39325.594179186526</v>
      </c>
    </row>
    <row r="159" spans="2:9" ht="62" x14ac:dyDescent="0.35">
      <c r="B159" s="135">
        <v>14</v>
      </c>
      <c r="C159" s="11" t="s">
        <v>223</v>
      </c>
      <c r="D159" s="8" t="s">
        <v>169</v>
      </c>
      <c r="E159" s="39" t="s">
        <v>123</v>
      </c>
      <c r="F159" s="8" t="s">
        <v>192</v>
      </c>
      <c r="G159" s="132">
        <v>37500000</v>
      </c>
      <c r="H159" s="132">
        <v>37500000</v>
      </c>
      <c r="I159" s="132">
        <f t="shared" si="12"/>
        <v>16231.447455558296</v>
      </c>
    </row>
    <row r="160" spans="2:9" ht="93" x14ac:dyDescent="0.35">
      <c r="B160" s="152">
        <v>15</v>
      </c>
      <c r="C160" s="8" t="s">
        <v>224</v>
      </c>
      <c r="D160" s="135" t="s">
        <v>170</v>
      </c>
      <c r="E160" s="8" t="s">
        <v>123</v>
      </c>
      <c r="F160" s="8" t="s">
        <v>193</v>
      </c>
      <c r="G160" s="51">
        <v>240348300</v>
      </c>
      <c r="H160" s="51">
        <v>240348300</v>
      </c>
      <c r="I160" s="132">
        <f t="shared" si="12"/>
        <v>104032.02139954033</v>
      </c>
    </row>
    <row r="161" spans="2:9" ht="77.5" x14ac:dyDescent="0.35">
      <c r="B161" s="135">
        <v>16</v>
      </c>
      <c r="C161" s="8" t="s">
        <v>225</v>
      </c>
      <c r="D161" s="12" t="s">
        <v>171</v>
      </c>
      <c r="E161" s="8" t="s">
        <v>123</v>
      </c>
      <c r="F161" s="12" t="s">
        <v>194</v>
      </c>
      <c r="G161" s="132">
        <v>47500000</v>
      </c>
      <c r="H161" s="132">
        <v>47500000</v>
      </c>
      <c r="I161" s="132">
        <f t="shared" si="12"/>
        <v>20559.833443707175</v>
      </c>
    </row>
    <row r="162" spans="2:9" ht="77.5" x14ac:dyDescent="0.35">
      <c r="B162" s="135">
        <v>17</v>
      </c>
      <c r="C162" s="29" t="s">
        <v>226</v>
      </c>
      <c r="D162" s="135" t="s">
        <v>172</v>
      </c>
      <c r="E162" s="39" t="s">
        <v>123</v>
      </c>
      <c r="F162" s="39" t="s">
        <v>195</v>
      </c>
      <c r="G162" s="132">
        <v>60381000</v>
      </c>
      <c r="H162" s="132">
        <v>60381000</v>
      </c>
      <c r="I162" s="132">
        <f t="shared" si="12"/>
        <v>26135.227435041747</v>
      </c>
    </row>
    <row r="163" spans="2:9" ht="46.5" x14ac:dyDescent="0.35">
      <c r="B163" s="135">
        <v>18</v>
      </c>
      <c r="C163" s="29" t="s">
        <v>227</v>
      </c>
      <c r="D163" s="135" t="s">
        <v>173</v>
      </c>
      <c r="E163" s="39" t="s">
        <v>123</v>
      </c>
      <c r="F163" s="8" t="s">
        <v>196</v>
      </c>
      <c r="G163" s="132">
        <v>46256000</v>
      </c>
      <c r="H163" s="132">
        <v>46256000</v>
      </c>
      <c r="I163" s="132">
        <f t="shared" si="12"/>
        <v>20021.382226781458</v>
      </c>
    </row>
    <row r="164" spans="2:9" ht="62" x14ac:dyDescent="0.35">
      <c r="B164" s="135">
        <v>19</v>
      </c>
      <c r="C164" s="29" t="s">
        <v>228</v>
      </c>
      <c r="D164" s="8" t="s">
        <v>174</v>
      </c>
      <c r="E164" s="39" t="s">
        <v>123</v>
      </c>
      <c r="F164" s="11" t="s">
        <v>197</v>
      </c>
      <c r="G164" s="132">
        <v>189727400</v>
      </c>
      <c r="H164" s="132">
        <v>189727400</v>
      </c>
      <c r="I164" s="132">
        <f t="shared" si="12"/>
        <v>82121.341972791764</v>
      </c>
    </row>
    <row r="165" spans="2:9" ht="124" x14ac:dyDescent="0.35">
      <c r="B165" s="135">
        <v>20</v>
      </c>
      <c r="C165" s="11" t="s">
        <v>211</v>
      </c>
      <c r="D165" s="8" t="s">
        <v>175</v>
      </c>
      <c r="E165" s="39" t="s">
        <v>123</v>
      </c>
      <c r="F165" s="8" t="s">
        <v>198</v>
      </c>
      <c r="G165" s="132">
        <v>49603896</v>
      </c>
      <c r="H165" s="132">
        <v>49603896</v>
      </c>
      <c r="I165" s="132">
        <f t="shared" si="12"/>
        <v>21470.480840399425</v>
      </c>
    </row>
    <row r="166" spans="2:9" ht="124" x14ac:dyDescent="0.35">
      <c r="B166" s="135">
        <v>21</v>
      </c>
      <c r="C166" s="11" t="s">
        <v>212</v>
      </c>
      <c r="D166" s="8" t="s">
        <v>176</v>
      </c>
      <c r="E166" s="39" t="s">
        <v>123</v>
      </c>
      <c r="F166" s="8" t="s">
        <v>199</v>
      </c>
      <c r="G166" s="23">
        <v>115178400</v>
      </c>
      <c r="H166" s="23">
        <v>115178400</v>
      </c>
      <c r="I166" s="132">
        <f t="shared" si="12"/>
        <v>49853.657269740688</v>
      </c>
    </row>
    <row r="167" spans="2:9" ht="139.5" x14ac:dyDescent="0.35">
      <c r="B167" s="135">
        <v>22</v>
      </c>
      <c r="C167" s="11" t="s">
        <v>201</v>
      </c>
      <c r="D167" s="135" t="s">
        <v>177</v>
      </c>
      <c r="E167" s="8" t="s">
        <v>179</v>
      </c>
      <c r="F167" s="39" t="s">
        <v>200</v>
      </c>
      <c r="G167" s="30">
        <v>33230890</v>
      </c>
      <c r="H167" s="30">
        <v>33230890</v>
      </c>
      <c r="I167" s="132">
        <f t="shared" si="12"/>
        <v>14383.611864971672</v>
      </c>
    </row>
    <row r="168" spans="2:9" ht="16" thickBot="1" x14ac:dyDescent="0.4">
      <c r="B168" s="28"/>
      <c r="C168" s="171" t="s">
        <v>8</v>
      </c>
      <c r="D168" s="172"/>
      <c r="E168" s="172"/>
      <c r="F168" s="174"/>
      <c r="G168" s="70">
        <f t="shared" ref="G168:H168" si="13">SUM(G146:G167)</f>
        <v>2055953885.4300001</v>
      </c>
      <c r="H168" s="70">
        <f t="shared" si="13"/>
        <v>2055953885.4300001</v>
      </c>
      <c r="I168" s="70">
        <f>SUM(I146:I167)</f>
        <v>889896.19899754599</v>
      </c>
    </row>
    <row r="169" spans="2:9" ht="15.5" x14ac:dyDescent="0.35">
      <c r="C169" s="156"/>
      <c r="D169" s="1"/>
      <c r="E169" s="1"/>
      <c r="F169" s="1"/>
      <c r="I169" s="58"/>
    </row>
    <row r="170" spans="2:9" x14ac:dyDescent="0.35">
      <c r="B170" s="168"/>
      <c r="C170" s="168"/>
      <c r="D170" s="168"/>
      <c r="E170" s="168"/>
      <c r="F170" s="168"/>
      <c r="G170" s="168"/>
      <c r="H170" s="168"/>
      <c r="I170" s="168"/>
    </row>
    <row r="171" spans="2:9" x14ac:dyDescent="0.35">
      <c r="B171" s="169" t="s">
        <v>235</v>
      </c>
      <c r="C171" s="169"/>
      <c r="D171" s="169"/>
      <c r="E171" s="169"/>
      <c r="F171" s="169"/>
      <c r="G171" s="169"/>
      <c r="H171" s="169"/>
      <c r="I171" s="169"/>
    </row>
    <row r="172" spans="2:9" ht="16" thickBot="1" x14ac:dyDescent="0.4">
      <c r="C172" s="14"/>
      <c r="I172" s="58"/>
    </row>
    <row r="173" spans="2:9" ht="31" x14ac:dyDescent="0.35">
      <c r="B173" s="41" t="s">
        <v>0</v>
      </c>
      <c r="C173" s="41" t="s">
        <v>236</v>
      </c>
      <c r="D173" s="41" t="s">
        <v>239</v>
      </c>
      <c r="E173" s="41" t="s">
        <v>2</v>
      </c>
      <c r="F173" s="41" t="s">
        <v>345</v>
      </c>
      <c r="G173" s="41" t="s">
        <v>237</v>
      </c>
      <c r="H173" s="34" t="s">
        <v>352</v>
      </c>
      <c r="I173" s="71" t="s">
        <v>238</v>
      </c>
    </row>
    <row r="174" spans="2:9" ht="186" x14ac:dyDescent="0.35">
      <c r="B174" s="82">
        <v>1</v>
      </c>
      <c r="C174" s="53" t="s">
        <v>124</v>
      </c>
      <c r="D174" s="111" t="s">
        <v>380</v>
      </c>
      <c r="E174" s="2"/>
      <c r="F174" s="43"/>
      <c r="G174" s="79">
        <v>426000000</v>
      </c>
      <c r="H174" s="79">
        <v>426000000</v>
      </c>
      <c r="I174" s="80">
        <f>G174/2310.33</f>
        <v>184389.24309514227</v>
      </c>
    </row>
    <row r="175" spans="2:9" ht="170.5" x14ac:dyDescent="0.35">
      <c r="B175" s="82">
        <v>2</v>
      </c>
      <c r="C175" s="52" t="s">
        <v>124</v>
      </c>
      <c r="D175" s="111" t="s">
        <v>381</v>
      </c>
      <c r="E175" s="37"/>
      <c r="F175" s="43"/>
      <c r="G175" s="79">
        <v>797044000</v>
      </c>
      <c r="H175" s="79">
        <v>797044000</v>
      </c>
      <c r="I175" s="80">
        <f t="shared" ref="I175:I200" si="14">G175/2310.33</f>
        <v>344991.40815381351</v>
      </c>
    </row>
    <row r="176" spans="2:9" ht="15.5" x14ac:dyDescent="0.35">
      <c r="B176" s="82"/>
      <c r="C176" s="52"/>
      <c r="D176" s="5"/>
      <c r="E176" s="37"/>
      <c r="F176" s="43"/>
      <c r="G176" s="87">
        <f>SUM(G174:G175)</f>
        <v>1223044000</v>
      </c>
      <c r="H176" s="87">
        <f>SUM(H174:H175)</f>
        <v>1223044000</v>
      </c>
      <c r="I176" s="80">
        <f t="shared" si="14"/>
        <v>529380.65124895575</v>
      </c>
    </row>
    <row r="177" spans="2:9" ht="75.5" x14ac:dyDescent="0.35">
      <c r="B177" s="42">
        <v>3</v>
      </c>
      <c r="C177" s="44" t="s">
        <v>203</v>
      </c>
      <c r="D177" s="5" t="s">
        <v>204</v>
      </c>
      <c r="E177" s="6"/>
      <c r="F177" s="43"/>
      <c r="G177" s="6">
        <v>1011000000</v>
      </c>
      <c r="H177" s="6">
        <v>1011000000</v>
      </c>
      <c r="I177" s="80">
        <f t="shared" si="14"/>
        <v>437599.8234018517</v>
      </c>
    </row>
    <row r="178" spans="2:9" ht="17.5" x14ac:dyDescent="0.35">
      <c r="B178" s="42"/>
      <c r="C178" s="88"/>
      <c r="D178" s="5"/>
      <c r="E178" s="6"/>
      <c r="F178" s="43"/>
      <c r="G178" s="94">
        <f>SUM(G177)</f>
        <v>1011000000</v>
      </c>
      <c r="H178" s="6"/>
      <c r="I178" s="80"/>
    </row>
    <row r="179" spans="2:9" ht="87" x14ac:dyDescent="0.35">
      <c r="B179" s="42"/>
      <c r="C179" s="161" t="s">
        <v>128</v>
      </c>
      <c r="D179" s="32" t="s">
        <v>362</v>
      </c>
      <c r="E179" s="6"/>
      <c r="F179" s="43"/>
      <c r="G179" s="91">
        <v>6000000000</v>
      </c>
      <c r="H179" s="91">
        <v>6000000000</v>
      </c>
      <c r="I179" s="80">
        <f t="shared" si="14"/>
        <v>2597031.5928893276</v>
      </c>
    </row>
    <row r="180" spans="2:9" ht="58" x14ac:dyDescent="0.35">
      <c r="B180" s="42"/>
      <c r="C180" s="163"/>
      <c r="D180" s="32" t="s">
        <v>363</v>
      </c>
      <c r="E180" s="6"/>
      <c r="F180" s="43"/>
      <c r="G180" s="91">
        <v>3753442899.4899998</v>
      </c>
      <c r="H180" s="91">
        <v>3753442899.4899998</v>
      </c>
      <c r="I180" s="80">
        <f t="shared" si="14"/>
        <v>1624634.9653469417</v>
      </c>
    </row>
    <row r="181" spans="2:9" ht="17.5" x14ac:dyDescent="0.35">
      <c r="B181" s="42"/>
      <c r="C181" s="88"/>
      <c r="D181" s="2"/>
      <c r="E181" s="6"/>
      <c r="F181" s="43"/>
      <c r="G181" s="94">
        <f>SUM(G179:G180)</f>
        <v>9753442899.4899998</v>
      </c>
      <c r="H181" s="94">
        <f>SUM(H179:H180)</f>
        <v>9753442899.4899998</v>
      </c>
      <c r="I181" s="95">
        <f t="shared" si="14"/>
        <v>4221666.5582362693</v>
      </c>
    </row>
    <row r="182" spans="2:9" ht="17.5" x14ac:dyDescent="0.35">
      <c r="B182" s="42"/>
      <c r="C182" s="88"/>
      <c r="D182" s="2"/>
      <c r="E182" s="6"/>
      <c r="F182" s="43"/>
      <c r="G182" s="124"/>
      <c r="H182" s="6"/>
      <c r="I182" s="95"/>
    </row>
    <row r="183" spans="2:9" ht="101.5" x14ac:dyDescent="0.35">
      <c r="B183" s="42"/>
      <c r="C183" s="107" t="s">
        <v>379</v>
      </c>
      <c r="D183" s="32" t="s">
        <v>372</v>
      </c>
      <c r="E183" s="6"/>
      <c r="F183" s="43"/>
      <c r="G183" s="108">
        <v>114712199</v>
      </c>
      <c r="H183" s="91">
        <v>114712199</v>
      </c>
      <c r="I183" s="95">
        <f>H183/2310.33</f>
        <v>49651.867482134585</v>
      </c>
    </row>
    <row r="184" spans="2:9" ht="17.5" x14ac:dyDescent="0.35">
      <c r="B184" s="42"/>
      <c r="C184" s="88"/>
      <c r="D184" s="2"/>
      <c r="E184" s="6"/>
      <c r="F184" s="43"/>
      <c r="G184" s="94">
        <f>SUM(G183)</f>
        <v>114712199</v>
      </c>
      <c r="H184" s="94">
        <f>SUM(H183)</f>
        <v>114712199</v>
      </c>
      <c r="I184" s="95"/>
    </row>
    <row r="185" spans="2:9" ht="75" x14ac:dyDescent="0.35">
      <c r="B185" s="42"/>
      <c r="C185" s="161" t="s">
        <v>155</v>
      </c>
      <c r="D185" s="109" t="s">
        <v>375</v>
      </c>
      <c r="E185" s="6"/>
      <c r="F185" s="43"/>
      <c r="G185" s="6">
        <v>12000000</v>
      </c>
      <c r="H185" s="6">
        <v>12000000</v>
      </c>
      <c r="I185" s="45">
        <f>H185/2310.33</f>
        <v>5194.0631857786548</v>
      </c>
    </row>
    <row r="186" spans="2:9" ht="41.25" customHeight="1" x14ac:dyDescent="0.35">
      <c r="B186" s="42"/>
      <c r="C186" s="162"/>
      <c r="D186" s="109" t="s">
        <v>355</v>
      </c>
      <c r="E186" s="6"/>
      <c r="F186" s="43"/>
      <c r="G186" s="6">
        <v>39000000</v>
      </c>
      <c r="H186" s="6">
        <v>39000000</v>
      </c>
      <c r="I186" s="45">
        <f>H186/2310.33</f>
        <v>16880.705353780628</v>
      </c>
    </row>
    <row r="187" spans="2:9" ht="45" x14ac:dyDescent="0.35">
      <c r="B187" s="42"/>
      <c r="C187" s="162"/>
      <c r="D187" s="109" t="s">
        <v>376</v>
      </c>
      <c r="E187" s="6"/>
      <c r="F187" s="43"/>
      <c r="G187" s="6">
        <v>168350000</v>
      </c>
      <c r="H187" s="6">
        <v>168350000</v>
      </c>
      <c r="I187" s="45">
        <f>H187/2310.33</f>
        <v>72868.378110486388</v>
      </c>
    </row>
    <row r="188" spans="2:9" ht="60" x14ac:dyDescent="0.35">
      <c r="B188" s="42"/>
      <c r="C188" s="163"/>
      <c r="D188" s="109" t="s">
        <v>377</v>
      </c>
      <c r="E188" s="6"/>
      <c r="F188" s="43"/>
      <c r="G188" s="6">
        <v>174696102</v>
      </c>
      <c r="H188" s="6">
        <v>174696102</v>
      </c>
      <c r="I188" s="45">
        <f>H188/2310.33</f>
        <v>75615.21600810274</v>
      </c>
    </row>
    <row r="189" spans="2:9" ht="17.5" x14ac:dyDescent="0.35">
      <c r="B189" s="42"/>
      <c r="C189" s="88"/>
      <c r="D189" s="5"/>
      <c r="E189" s="6"/>
      <c r="F189" s="43"/>
      <c r="G189" s="94">
        <f>SUM(G185:G188)</f>
        <v>394046102</v>
      </c>
      <c r="H189" s="94">
        <f>SUM(H185:H188)</f>
        <v>394046102</v>
      </c>
      <c r="I189" s="45"/>
    </row>
    <row r="190" spans="2:9" ht="110.25" customHeight="1" x14ac:dyDescent="0.35">
      <c r="B190" s="170">
        <v>4</v>
      </c>
      <c r="C190" s="161" t="s">
        <v>373</v>
      </c>
      <c r="D190" s="92" t="s">
        <v>364</v>
      </c>
      <c r="E190" s="37"/>
      <c r="F190" s="43"/>
      <c r="G190" s="79">
        <v>135085000</v>
      </c>
      <c r="H190" s="79">
        <v>135085000</v>
      </c>
      <c r="I190" s="80">
        <f t="shared" si="14"/>
        <v>58470.002120909136</v>
      </c>
    </row>
    <row r="191" spans="2:9" ht="90" x14ac:dyDescent="0.35">
      <c r="B191" s="170"/>
      <c r="C191" s="162"/>
      <c r="D191" s="36" t="s">
        <v>360</v>
      </c>
      <c r="F191" s="43"/>
      <c r="G191" s="96">
        <v>222000000</v>
      </c>
      <c r="H191" s="96">
        <v>222000000</v>
      </c>
      <c r="I191" s="97">
        <f t="shared" si="14"/>
        <v>96090.168936905116</v>
      </c>
    </row>
    <row r="192" spans="2:9" ht="90" x14ac:dyDescent="0.35">
      <c r="B192" s="170"/>
      <c r="C192" s="162"/>
      <c r="D192" s="90" t="s">
        <v>361</v>
      </c>
      <c r="E192" s="37"/>
      <c r="F192" s="43"/>
      <c r="G192" s="96">
        <v>805001000</v>
      </c>
      <c r="H192" s="96">
        <v>805001000</v>
      </c>
      <c r="I192" s="98">
        <f t="shared" si="14"/>
        <v>348435.50488458358</v>
      </c>
    </row>
    <row r="193" spans="2:9" ht="166.5" customHeight="1" x14ac:dyDescent="0.35">
      <c r="B193" s="42"/>
      <c r="C193" s="163"/>
      <c r="D193" s="78" t="s">
        <v>365</v>
      </c>
      <c r="E193" s="37"/>
      <c r="F193" s="43"/>
      <c r="G193" s="46">
        <v>672370000</v>
      </c>
      <c r="H193" s="75">
        <v>672370000</v>
      </c>
      <c r="I193" s="84">
        <f t="shared" si="14"/>
        <v>291027.68868516618</v>
      </c>
    </row>
    <row r="194" spans="2:9" ht="17.5" x14ac:dyDescent="0.35">
      <c r="B194" s="42"/>
      <c r="C194" s="89"/>
      <c r="D194" s="78"/>
      <c r="E194" s="37"/>
      <c r="F194" s="43"/>
      <c r="G194" s="93">
        <f>SUM(G190:G193)</f>
        <v>1834456000</v>
      </c>
      <c r="H194" s="110">
        <f>SUM(H190:H193)</f>
        <v>1834456000</v>
      </c>
      <c r="I194" s="84"/>
    </row>
    <row r="195" spans="2:9" ht="87.75" customHeight="1" x14ac:dyDescent="0.35">
      <c r="B195" s="81">
        <v>5</v>
      </c>
      <c r="C195" s="85" t="s">
        <v>374</v>
      </c>
      <c r="D195" s="37" t="s">
        <v>357</v>
      </c>
      <c r="E195" s="2"/>
      <c r="F195" s="43"/>
      <c r="G195" s="79">
        <v>650380000</v>
      </c>
      <c r="H195" s="79">
        <v>650380000</v>
      </c>
      <c r="I195" s="86">
        <f t="shared" si="14"/>
        <v>281509.56789722684</v>
      </c>
    </row>
    <row r="196" spans="2:9" ht="75" x14ac:dyDescent="0.35">
      <c r="B196" s="81"/>
      <c r="C196" s="83"/>
      <c r="D196" s="37" t="s">
        <v>356</v>
      </c>
      <c r="E196" s="2"/>
      <c r="F196" s="43"/>
      <c r="G196" s="46">
        <v>249620000</v>
      </c>
      <c r="H196" s="46">
        <v>249620000</v>
      </c>
      <c r="I196" s="84">
        <f t="shared" si="14"/>
        <v>108045.17103617232</v>
      </c>
    </row>
    <row r="197" spans="2:9" ht="17.5" x14ac:dyDescent="0.35">
      <c r="B197" s="81"/>
      <c r="C197" s="106"/>
      <c r="D197" s="37"/>
      <c r="E197" s="2"/>
      <c r="F197" s="43"/>
      <c r="G197" s="93">
        <f>SUM(G195:G196)</f>
        <v>900000000</v>
      </c>
      <c r="H197" s="93">
        <f>SUM(H195:H196)</f>
        <v>900000000</v>
      </c>
      <c r="I197" s="84"/>
    </row>
    <row r="198" spans="2:9" ht="62" x14ac:dyDescent="0.35">
      <c r="B198" s="2"/>
      <c r="C198" s="158" t="s">
        <v>344</v>
      </c>
      <c r="D198" s="111" t="s">
        <v>358</v>
      </c>
      <c r="E198" s="112"/>
      <c r="F198" s="112"/>
      <c r="G198" s="113">
        <v>278598000</v>
      </c>
      <c r="H198" s="113">
        <v>278598000</v>
      </c>
      <c r="I198" s="114">
        <f t="shared" si="14"/>
        <v>120587.96795263015</v>
      </c>
    </row>
    <row r="199" spans="2:9" ht="46.5" x14ac:dyDescent="0.35">
      <c r="B199" s="2"/>
      <c r="C199" s="159"/>
      <c r="D199" s="111" t="s">
        <v>359</v>
      </c>
      <c r="E199" s="112"/>
      <c r="F199" s="112"/>
      <c r="G199" s="113">
        <v>36900000</v>
      </c>
      <c r="H199" s="113">
        <v>36900000</v>
      </c>
      <c r="I199" s="114">
        <f t="shared" si="14"/>
        <v>15971.744296269364</v>
      </c>
    </row>
    <row r="200" spans="2:9" ht="40.5" customHeight="1" x14ac:dyDescent="0.35">
      <c r="B200" s="2"/>
      <c r="C200" s="160"/>
      <c r="D200" s="111" t="s">
        <v>355</v>
      </c>
      <c r="E200" s="112"/>
      <c r="F200" s="112"/>
      <c r="G200" s="115">
        <v>157923255.16999999</v>
      </c>
      <c r="H200" s="115">
        <v>157923255.16999999</v>
      </c>
      <c r="I200" s="114">
        <f t="shared" si="14"/>
        <v>68355.280488068805</v>
      </c>
    </row>
    <row r="201" spans="2:9" ht="15.5" x14ac:dyDescent="0.35">
      <c r="B201" s="2"/>
      <c r="C201" s="112"/>
      <c r="D201" s="112"/>
      <c r="E201" s="112"/>
      <c r="F201" s="112"/>
      <c r="G201" s="116">
        <f>SUM(G198:G200)</f>
        <v>473421255.16999996</v>
      </c>
      <c r="H201" s="116">
        <f>SUM(H198:H200)</f>
        <v>473421255.16999996</v>
      </c>
      <c r="I201" s="114"/>
    </row>
    <row r="202" spans="2:9" ht="46.5" x14ac:dyDescent="0.35">
      <c r="B202" s="2"/>
      <c r="C202" s="126" t="s">
        <v>84</v>
      </c>
      <c r="D202" s="111" t="s">
        <v>378</v>
      </c>
      <c r="E202" s="112"/>
      <c r="F202" s="112"/>
      <c r="G202" s="122">
        <v>27211354.43</v>
      </c>
      <c r="H202" s="122">
        <v>27211354.43</v>
      </c>
      <c r="I202" s="114">
        <f>H202/2310.33</f>
        <v>11778.124523336493</v>
      </c>
    </row>
    <row r="203" spans="2:9" ht="16" thickBot="1" x14ac:dyDescent="0.4">
      <c r="B203" s="2"/>
      <c r="C203" s="120"/>
      <c r="D203" s="101"/>
      <c r="E203" s="112"/>
      <c r="F203" s="112"/>
      <c r="G203" s="121">
        <f>SUM(G202)</f>
        <v>27211354.43</v>
      </c>
      <c r="H203" s="121"/>
      <c r="I203" s="114"/>
    </row>
    <row r="204" spans="2:9" ht="62.5" thickBot="1" x14ac:dyDescent="0.4">
      <c r="B204" s="2"/>
      <c r="C204" s="158" t="s">
        <v>83</v>
      </c>
      <c r="D204" s="102" t="s">
        <v>369</v>
      </c>
      <c r="E204" s="112"/>
      <c r="F204" s="112"/>
      <c r="G204" s="104">
        <v>110806061</v>
      </c>
      <c r="H204" s="104">
        <v>110806061</v>
      </c>
      <c r="I204" s="114">
        <f>H204/2310.33</f>
        <v>47961.140183436997</v>
      </c>
    </row>
    <row r="205" spans="2:9" ht="31.5" thickBot="1" x14ac:dyDescent="0.4">
      <c r="B205" s="2"/>
      <c r="C205" s="159"/>
      <c r="D205" s="103" t="s">
        <v>370</v>
      </c>
      <c r="E205" s="112"/>
      <c r="F205" s="112"/>
      <c r="G205" s="105">
        <v>124413101.39</v>
      </c>
      <c r="H205" s="105">
        <v>124413101.39</v>
      </c>
      <c r="I205" s="114">
        <f t="shared" ref="I205:I208" si="15">H205/2310.33</f>
        <v>53850.792479862183</v>
      </c>
    </row>
    <row r="206" spans="2:9" ht="47" thickBot="1" x14ac:dyDescent="0.4">
      <c r="B206" s="2"/>
      <c r="C206" s="160"/>
      <c r="D206" s="103" t="s">
        <v>371</v>
      </c>
      <c r="E206" s="112"/>
      <c r="F206" s="112"/>
      <c r="G206" s="105">
        <v>251694000</v>
      </c>
      <c r="H206" s="105">
        <v>251694000</v>
      </c>
      <c r="I206" s="114">
        <f t="shared" si="15"/>
        <v>108942.8782901144</v>
      </c>
    </row>
    <row r="207" spans="2:9" ht="15.5" x14ac:dyDescent="0.35">
      <c r="B207" s="2"/>
      <c r="C207" s="137"/>
      <c r="D207" s="154"/>
      <c r="E207" s="112"/>
      <c r="F207" s="112"/>
      <c r="G207" s="155">
        <f>SUM(G204:G206)</f>
        <v>486913162.38999999</v>
      </c>
      <c r="H207" s="155">
        <f>SUM(H204:H206)</f>
        <v>486913162.38999999</v>
      </c>
      <c r="I207" s="155">
        <f>SUM(I204:I206)</f>
        <v>210754.81095341357</v>
      </c>
    </row>
    <row r="208" spans="2:9" ht="78" thickBot="1" x14ac:dyDescent="0.4">
      <c r="B208" s="2"/>
      <c r="C208" s="137" t="s">
        <v>127</v>
      </c>
      <c r="D208" s="39" t="s">
        <v>148</v>
      </c>
      <c r="E208" s="39" t="s">
        <v>149</v>
      </c>
      <c r="F208" s="39" t="s">
        <v>6</v>
      </c>
      <c r="G208" s="38">
        <v>270188644.04000002</v>
      </c>
      <c r="H208" s="147">
        <v>270188644.04000002</v>
      </c>
      <c r="I208" s="105">
        <f t="shared" si="15"/>
        <v>116948.07410196813</v>
      </c>
    </row>
    <row r="209" spans="2:9" ht="15.5" x14ac:dyDescent="0.35">
      <c r="B209" s="2"/>
      <c r="C209" s="112"/>
      <c r="D209" s="112"/>
      <c r="E209" s="112"/>
      <c r="F209" s="112"/>
      <c r="G209" s="117">
        <f>SUM(G208)</f>
        <v>270188644.04000002</v>
      </c>
      <c r="H209" s="117">
        <f t="shared" ref="H209:I209" si="16">SUM(H208)</f>
        <v>270188644.04000002</v>
      </c>
      <c r="I209" s="117">
        <f t="shared" si="16"/>
        <v>116948.07410196813</v>
      </c>
    </row>
    <row r="210" spans="2:9" ht="15.5" hidden="1" x14ac:dyDescent="0.35">
      <c r="C210" s="101"/>
      <c r="D210" s="101"/>
      <c r="E210" s="101"/>
      <c r="F210" s="129" t="s">
        <v>382</v>
      </c>
      <c r="G210" s="118">
        <f>G209+G207+G203+G201+G197+G194+G189+G184+G181+G178+G176</f>
        <v>16488435616.52</v>
      </c>
      <c r="H210" s="118">
        <f t="shared" ref="H210:I210" si="17">H209+H207+H203+H201+H197+H194+H189+H184+H181+H178+H176</f>
        <v>15450224262.09</v>
      </c>
      <c r="I210" s="118">
        <f t="shared" si="17"/>
        <v>5078750.0945406072</v>
      </c>
    </row>
    <row r="211" spans="2:9" hidden="1" x14ac:dyDescent="0.35"/>
    <row r="212" spans="2:9" ht="18" hidden="1" x14ac:dyDescent="0.4">
      <c r="F212" s="129" t="s">
        <v>10</v>
      </c>
      <c r="G212" s="125">
        <f>G210+G168+G141+G129+G123+G116+G99+G37</f>
        <v>85527123847.479996</v>
      </c>
    </row>
    <row r="213" spans="2:9" ht="18" hidden="1" x14ac:dyDescent="0.4">
      <c r="F213" s="129" t="s">
        <v>383</v>
      </c>
      <c r="G213" s="125">
        <v>90202345530</v>
      </c>
    </row>
    <row r="214" spans="2:9" ht="18" hidden="1" x14ac:dyDescent="0.4">
      <c r="F214" s="131" t="s">
        <v>384</v>
      </c>
      <c r="G214" s="130">
        <f>G212-G213</f>
        <v>-4675221682.5200043</v>
      </c>
    </row>
    <row r="215" spans="2:9" ht="15.5" hidden="1" x14ac:dyDescent="0.35">
      <c r="G215" s="127"/>
    </row>
    <row r="216" spans="2:9" hidden="1" x14ac:dyDescent="0.35">
      <c r="G216" s="128"/>
    </row>
    <row r="217" spans="2:9" ht="15.5" hidden="1" x14ac:dyDescent="0.35">
      <c r="G217" s="118"/>
    </row>
    <row r="218" spans="2:9" ht="21" hidden="1" customHeight="1" x14ac:dyDescent="0.35">
      <c r="F218" s="4"/>
      <c r="G218" s="99"/>
    </row>
    <row r="219" spans="2:9" hidden="1" x14ac:dyDescent="0.35"/>
    <row r="220" spans="2:9" hidden="1" x14ac:dyDescent="0.35">
      <c r="G220" s="119"/>
    </row>
    <row r="221" spans="2:9" hidden="1" x14ac:dyDescent="0.35"/>
    <row r="222" spans="2:9" hidden="1" x14ac:dyDescent="0.35"/>
    <row r="223" spans="2:9" hidden="1" x14ac:dyDescent="0.35"/>
    <row r="224" spans="2:9"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sheetData>
  <mergeCells count="15">
    <mergeCell ref="C2:I2"/>
    <mergeCell ref="C3:I3"/>
    <mergeCell ref="C198:C200"/>
    <mergeCell ref="C204:C206"/>
    <mergeCell ref="C185:C188"/>
    <mergeCell ref="C179:C180"/>
    <mergeCell ref="C190:C193"/>
    <mergeCell ref="B37:F37"/>
    <mergeCell ref="B116:F116"/>
    <mergeCell ref="C129:F129"/>
    <mergeCell ref="B170:I170"/>
    <mergeCell ref="B171:I171"/>
    <mergeCell ref="B190:B192"/>
    <mergeCell ref="B141:E141"/>
    <mergeCell ref="C168:F16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DETAILED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dc:creator>
  <cp:lastModifiedBy>DYNA</cp:lastModifiedBy>
  <dcterms:created xsi:type="dcterms:W3CDTF">2022-05-10T05:24:47Z</dcterms:created>
  <dcterms:modified xsi:type="dcterms:W3CDTF">2023-02-16T11:04:40Z</dcterms:modified>
</cp:coreProperties>
</file>